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'стр.1_4'!$A$1:$FE$105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<sst xmlns="http://schemas.openxmlformats.org/spreadsheetml/2006/main" count="402" uniqueCount="282">
  <si>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</si>
  <si>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</si>
  <si>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</si>
  <si>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</si>
  <si>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</si>
  <si>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</si>
  <si>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</si>
  <si>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</si>
  <si>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</si>
  <si>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</si>
  <si>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</si>
  <si>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</si>
  <si>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</si>
  <si>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</si>
  <si>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</si>
  <si>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</si>
  <si>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</si>
  <si>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</si>
  <si>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</si>
  <si>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</si>
  <si>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</si>
  <si>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</si>
  <si>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</si>
  <si>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</si>
  <si>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</si>
  <si>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</si>
  <si>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</si>
  <si>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</si>
  <si>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</si>
  <si>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</si>
  <si>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</si>
  <si>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</si>
  <si>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</si>
  <si>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</si>
  <si>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</si>
  <si>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</si>
  <si>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</si>
  <si>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</si>
  <si>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</si>
  <si>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</si>
  <si>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</si>
  <si>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</si>
  <si>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</si>
  <si>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</si>
  <si>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</si>
  <si>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</si>
  <si>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</si>
  <si>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</si>
  <si>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</si>
  <si>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</si>
  <si>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</si>
  <si>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</si>
  <si>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</si>
  <si>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</si>
  <si>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</si>
  <si>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</si>
  <si>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</si>
  <si>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</si>
  <si>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</si>
  <si>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</si>
  <si>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</si>
  <si>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</si>
  <si>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</si>
  <si>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</si>
  <si>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</si>
  <si>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</si>
  <si>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</si>
  <si>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</si>
  <si>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</si>
  <si>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</si>
  <si>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</si>
  <si>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</si>
  <si>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</si>
  <si>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</si>
  <si>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</si>
  <si>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</si>
  <si>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</si>
  <si>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</si>
  <si>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</si>
  <si>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</si>
  <si>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</si>
  <si>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</si>
  <si>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</si>
  <si>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</si>
  <si>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</si>
  <si>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</si>
  <si>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</si>
  <si>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</si>
  <si>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</si>
  <si>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</si>
  <si>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</si>
  <si>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</si>
  <si>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</si>
  <si>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</si>
  <si>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</si>
  <si>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</si>
  <si>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</si>
  <si>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</si>
  <si>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</si>
  <si>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</si>
  <si>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</si>
  <si>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</si>
  <si>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</si>
  <si>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</si>
  <si>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</si>
  <si>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</si>
  <si>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</si>
  <si>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</si>
  <si>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</si>
  <si>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</si>
  <si>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</si>
  <si>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</si>
  <si>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</si>
  <si>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</si>
  <si>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</si>
  <si>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</si>
  <si>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</si>
  <si>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</si>
  <si>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</si>
  <si>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</si>
  <si>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</si>
  <si>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</si>
  <si>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</si>
  <si>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</si>
  <si>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</si>
  <si>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</si>
  <si>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</si>
  <si>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</si>
  <si>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</si>
  <si>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</si>
  <si>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</si>
  <si>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</si>
  <si>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</si>
  <si>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</si>
  <si>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</si>
  <si>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</si>
  <si>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</si>
  <si>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</si>
  <si>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</si>
  <si>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</si>
  <si>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</si>
  <si>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</si>
  <si>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</si>
  <si>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</si>
  <si>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</si>
  <si>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</si>
  <si>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</si>
  <si>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</si>
  <si>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</si>
  <si>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</si>
  <si>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</si>
  <si>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</si>
  <si>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</si>
  <si>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</si>
  <si>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</si>
  <si>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</si>
  <si>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</si>
  <si>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</si>
  <si>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</si>
  <si>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</si>
  <si>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</si>
  <si>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</si>
  <si>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</si>
  <si>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</si>
  <si>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</si>
  <si>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</si>
  <si>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</si>
  <si>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</si>
  <si>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</si>
  <si>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</si>
  <si>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</si>
  <si>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</si>
  <si>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</si>
  <si>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</si>
  <si>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</si>
  <si>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</si>
  <si>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</si>
  <si>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</si>
  <si>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</si>
  <si>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</si>
  <si>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</si>
  <si>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</si>
  <si>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</si>
  <si>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</si>
  <si>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</si>
  <si>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</si>
  <si>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</si>
  <si>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</si>
  <si>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</si>
  <si>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</si>
  <si>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</si>
  <si>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</si>
  <si>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</si>
  <si>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</si>
  <si>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</si>
  <si>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</si>
  <si>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</si>
  <si>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</si>
  <si>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</si>
  <si>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</si>
  <si>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</si>
  <si>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</si>
  <si>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</si>
  <si>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</si>
  <si>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</si>
  <si>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</si>
  <si>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</si>
  <si>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</si>
  <si>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</si>
  <si>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</si>
  <si>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</si>
  <si>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</si>
  <si>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</si>
  <si>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</si>
  <si>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</si>
  <si>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</si>
  <si>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</si>
  <si>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</si>
  <si>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</si>
  <si>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</si>
  <si>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</si>
  <si>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</si>
  <si>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</si>
  <si>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</si>
  <si>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</si>
  <si>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</si>
  <si>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</si>
  <si>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</si>
  <si>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</si>
  <si>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</si>
  <si>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</si>
  <si>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</si>
  <si>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</si>
  <si>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</si>
  <si>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</si>
  <si>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</si>
  <si>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</si>
  <si>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</si>
  <si>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</si>
  <si>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</si>
  <si>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</si>
  <si>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</si>
  <si>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</si>
  <si>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</si>
  <si>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</si>
  <si>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</si>
  <si>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</si>
  <si>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</si>
  <si>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</si>
  <si>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</si>
  <si>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</si>
  <si>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</si>
  <si>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</si>
  <si>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</si>
  <si>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</si>
  <si>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</si>
  <si>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</si>
  <si>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</si>
  <si>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</si>
  <si>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</si>
  <si>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</si>
  <si>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</si>
  <si>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</si>
  <si>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</si>
  <si>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</si>
  <si>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</si>
  <si>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 xml:space="preserve"> городской администрации</t>
  </si>
  <si>
    <t>23</t>
  </si>
  <si>
    <t>начальник отдела образования Клинцовской городской администрации</t>
  </si>
  <si>
    <t>Сергеева И.М.</t>
  </si>
  <si>
    <t>в том числе:
коммунальные услуги</t>
  </si>
  <si>
    <t>247</t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</si>
  <si>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342</t>
    </r>
  </si>
  <si>
    <t>24</t>
  </si>
  <si>
    <r>
      <rPr>
        <sz val="8"/>
        <color indexed="9"/>
        <rFont val="Times New Roman"/>
        <family val="1"/>
      </rPr>
      <t xml:space="preserve">текущий </t>
    </r>
    <r>
      <rPr>
        <sz val="8"/>
        <rFont val="Times New Roman"/>
        <family val="1"/>
      </rPr>
      <t>финансовый год</t>
    </r>
  </si>
  <si>
    <r>
      <rPr>
        <sz val="6"/>
        <color indexed="9"/>
        <rFont val="Times New Roman"/>
        <family val="1"/>
      </rPr>
      <t>(текущий</t>
    </r>
    <r>
      <rPr>
        <sz val="6"/>
        <rFont val="Times New Roman"/>
        <family val="1"/>
      </rPr>
      <t xml:space="preserve"> финансовый год)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</si>
  <si>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</si>
  <si>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t>3203007416</t>
  </si>
  <si>
    <t>Муниципальное бюджетное дошкольное образовательное учреждение Детский сад №11 Земляничка"</t>
  </si>
  <si>
    <t>Галайдо ЕВ</t>
  </si>
  <si>
    <t>10</t>
  </si>
  <si>
    <t>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</si>
</sst>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2" fontId="1" fillId="33" borderId="18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49" fontId="1" fillId="5" borderId="15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0" fontId="7" fillId="34" borderId="16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3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indent="3"/>
    </xf>
    <xf numFmtId="0" fontId="7" fillId="5" borderId="19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7" fillId="7" borderId="25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8" xfId="0" applyNumberFormat="1" applyFont="1" applyBorder="1" applyAlignment="1">
      <alignment horizontal="left" wrapText="1" indent="3"/>
    </xf>
    <xf numFmtId="0" fontId="7" fillId="5" borderId="20" xfId="0" applyNumberFormat="1" applyFont="1" applyFill="1" applyBorder="1" applyAlignment="1">
      <alignment horizontal="center"/>
    </xf>
    <xf numFmtId="0" fontId="7" fillId="5" borderId="21" xfId="0" applyNumberFormat="1" applyFont="1" applyFill="1" applyBorder="1" applyAlignment="1">
      <alignment horizontal="center"/>
    </xf>
    <xf numFmtId="0" fontId="7" fillId="5" borderId="22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49" fontId="1" fillId="5" borderId="24" xfId="0" applyNumberFormat="1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4"/>
  <sheetViews>
    <sheetView tabSelected="1" view="pageBreakPreview" zoomScale="110" zoomScaleSheetLayoutView="110" zoomScalePageLayoutView="0" workbookViewId="0" topLeftCell="A1">
      <selection activeCell="AK13" sqref="AK13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91" t="s">
        <v>0</v>
      </c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</row>
    <row r="2" spans="106:161" s="3" customFormat="1" ht="42" customHeight="1">
      <c r="DB2" s="192" t="s">
        <v>177</v>
      </c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</row>
    <row r="3" spans="127:161" s="3" customFormat="1" ht="10.5">
      <c r="DW3" s="191" t="s">
        <v>23</v>
      </c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</row>
    <row r="4" spans="127:161" s="3" customFormat="1" ht="20.25" customHeight="1">
      <c r="DW4" s="193" t="s">
        <v>268</v>
      </c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</row>
    <row r="5" spans="127:161" s="4" customFormat="1" ht="8.25">
      <c r="DW5" s="185" t="s">
        <v>19</v>
      </c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</row>
    <row r="6" spans="127:161" s="3" customFormat="1" ht="10.5">
      <c r="DW6" s="190" t="s">
        <v>266</v>
      </c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</row>
    <row r="7" spans="127:161" s="4" customFormat="1" ht="8.25"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</row>
    <row r="8" spans="127:161" s="3" customFormat="1" ht="10.5"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L8" s="190" t="s">
        <v>269</v>
      </c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</row>
    <row r="9" spans="127:161" s="4" customFormat="1" ht="8.25">
      <c r="DW9" s="185" t="s">
        <v>20</v>
      </c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L9" s="185" t="s">
        <v>21</v>
      </c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</row>
    <row r="10" spans="127:156" s="3" customFormat="1" ht="10.5">
      <c r="DW10" s="186" t="s">
        <v>22</v>
      </c>
      <c r="DX10" s="186"/>
      <c r="DY10" s="187" t="s">
        <v>280</v>
      </c>
      <c r="DZ10" s="187"/>
      <c r="EA10" s="187"/>
      <c r="EB10" s="188" t="s">
        <v>22</v>
      </c>
      <c r="EC10" s="188"/>
      <c r="EE10" s="187" t="s">
        <v>281</v>
      </c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6">
        <v>20</v>
      </c>
      <c r="EU10" s="186"/>
      <c r="EV10" s="186"/>
      <c r="EW10" s="189" t="s">
        <v>241</v>
      </c>
      <c r="EX10" s="189"/>
      <c r="EY10" s="189"/>
      <c r="EZ10" s="3" t="s">
        <v>6</v>
      </c>
    </row>
    <row r="12" spans="96:100" s="5" customFormat="1" ht="12">
      <c r="CR12" s="6" t="s">
        <v>25</v>
      </c>
      <c r="CS12" s="178"/>
      <c r="CT12" s="178"/>
      <c r="CU12" s="178"/>
      <c r="CV12" s="5" t="s">
        <v>6</v>
      </c>
    </row>
    <row r="13" spans="51:161" s="5" customFormat="1" ht="14.25">
      <c r="AY13" s="176" t="s">
        <v>26</v>
      </c>
      <c r="AZ13" s="176"/>
      <c r="BA13" s="176"/>
      <c r="BB13" s="176"/>
      <c r="BC13" s="176"/>
      <c r="BD13" s="176"/>
      <c r="BE13" s="176"/>
      <c r="BF13" s="178" t="s">
        <v>241</v>
      </c>
      <c r="BG13" s="178"/>
      <c r="BH13" s="178"/>
      <c r="BI13" s="176" t="s">
        <v>27</v>
      </c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8" t="s">
        <v>267</v>
      </c>
      <c r="CF13" s="178"/>
      <c r="CG13" s="178"/>
      <c r="CH13" s="176" t="s">
        <v>28</v>
      </c>
      <c r="CI13" s="176"/>
      <c r="CJ13" s="176"/>
      <c r="CK13" s="176"/>
      <c r="CL13" s="176"/>
      <c r="CM13" s="178" t="s">
        <v>273</v>
      </c>
      <c r="CN13" s="178"/>
      <c r="CO13" s="178"/>
      <c r="CP13" s="177" t="s">
        <v>29</v>
      </c>
      <c r="CQ13" s="177"/>
      <c r="CR13" s="177"/>
      <c r="CS13" s="177"/>
      <c r="CT13" s="177"/>
      <c r="CU13" s="177"/>
      <c r="CV13" s="177"/>
      <c r="CW13" s="177"/>
      <c r="CX13" s="177"/>
      <c r="ES13" s="179" t="s">
        <v>24</v>
      </c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1"/>
    </row>
    <row r="14" spans="149:161" ht="12" thickBot="1">
      <c r="ES14" s="182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4"/>
    </row>
    <row r="15" spans="59:161" ht="12.75" customHeight="1">
      <c r="BG15" s="171" t="s">
        <v>41</v>
      </c>
      <c r="BH15" s="171"/>
      <c r="BI15" s="171"/>
      <c r="BJ15" s="171"/>
      <c r="BK15" s="91" t="s">
        <v>280</v>
      </c>
      <c r="BL15" s="91"/>
      <c r="BM15" s="91"/>
      <c r="BN15" s="172" t="s">
        <v>22</v>
      </c>
      <c r="BO15" s="172"/>
      <c r="BQ15" s="91" t="s">
        <v>281</v>
      </c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171">
        <v>20</v>
      </c>
      <c r="CG15" s="171"/>
      <c r="CH15" s="171"/>
      <c r="CI15" s="175" t="s">
        <v>241</v>
      </c>
      <c r="CJ15" s="175"/>
      <c r="CK15" s="175"/>
      <c r="CL15" s="1" t="s">
        <v>42</v>
      </c>
      <c r="EQ15" s="2" t="s">
        <v>30</v>
      </c>
      <c r="ES15" s="100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74"/>
    </row>
    <row r="16" spans="1:161" ht="18" customHeight="1">
      <c r="A16" s="172" t="s">
        <v>33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EQ16" s="2" t="s">
        <v>31</v>
      </c>
      <c r="ES16" s="51" t="s">
        <v>244</v>
      </c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167"/>
    </row>
    <row r="17" spans="1:161" ht="11.25" customHeight="1">
      <c r="A17" s="1" t="s">
        <v>34</v>
      </c>
      <c r="AB17" s="173" t="s">
        <v>242</v>
      </c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EQ17" s="2" t="s">
        <v>32</v>
      </c>
      <c r="ES17" s="51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167"/>
    </row>
    <row r="18" spans="147:161" ht="11.25">
      <c r="EQ18" s="2" t="s">
        <v>31</v>
      </c>
      <c r="ES18" s="51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167"/>
    </row>
    <row r="19" spans="147:161" ht="11.25">
      <c r="EQ19" s="2" t="s">
        <v>35</v>
      </c>
      <c r="ES19" s="51" t="s">
        <v>277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167"/>
    </row>
    <row r="20" spans="1:161" ht="11.25">
      <c r="A20" s="1" t="s">
        <v>39</v>
      </c>
      <c r="K20" s="173" t="s">
        <v>278</v>
      </c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EQ20" s="2" t="s">
        <v>36</v>
      </c>
      <c r="ES20" s="51" t="s">
        <v>243</v>
      </c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167"/>
    </row>
    <row r="21" spans="1:161" ht="18" customHeight="1" thickBot="1">
      <c r="A21" s="1" t="s">
        <v>40</v>
      </c>
      <c r="EQ21" s="2" t="s">
        <v>37</v>
      </c>
      <c r="ES21" s="56" t="s">
        <v>38</v>
      </c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168"/>
    </row>
    <row r="23" spans="1:161" s="7" customFormat="1" ht="10.5">
      <c r="A23" s="169" t="s">
        <v>43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</row>
    <row r="24" ht="3.75" customHeight="1"/>
    <row r="25" spans="1:161" ht="11.25">
      <c r="A25" s="180" t="s">
        <v>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94" t="s">
        <v>2</v>
      </c>
      <c r="BY25" s="195"/>
      <c r="BZ25" s="195"/>
      <c r="CA25" s="195"/>
      <c r="CB25" s="195"/>
      <c r="CC25" s="195"/>
      <c r="CD25" s="195"/>
      <c r="CE25" s="207"/>
      <c r="CF25" s="194" t="s">
        <v>3</v>
      </c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207"/>
      <c r="CS25" s="194" t="s">
        <v>4</v>
      </c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207"/>
      <c r="DF25" s="198" t="s">
        <v>10</v>
      </c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</row>
    <row r="26" spans="1:161" ht="11.25" customHeigh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4"/>
      <c r="BX26" s="208"/>
      <c r="BY26" s="209"/>
      <c r="BZ26" s="209"/>
      <c r="CA26" s="209"/>
      <c r="CB26" s="209"/>
      <c r="CC26" s="209"/>
      <c r="CD26" s="209"/>
      <c r="CE26" s="210"/>
      <c r="CF26" s="208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10"/>
      <c r="CS26" s="208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10"/>
      <c r="DF26" s="212" t="s">
        <v>5</v>
      </c>
      <c r="DG26" s="213"/>
      <c r="DH26" s="213"/>
      <c r="DI26" s="213"/>
      <c r="DJ26" s="213"/>
      <c r="DK26" s="213"/>
      <c r="DL26" s="217" t="s">
        <v>241</v>
      </c>
      <c r="DM26" s="217"/>
      <c r="DN26" s="217"/>
      <c r="DO26" s="218" t="s">
        <v>6</v>
      </c>
      <c r="DP26" s="218"/>
      <c r="DQ26" s="218"/>
      <c r="DR26" s="219"/>
      <c r="DS26" s="212" t="s">
        <v>5</v>
      </c>
      <c r="DT26" s="213"/>
      <c r="DU26" s="213"/>
      <c r="DV26" s="213"/>
      <c r="DW26" s="213"/>
      <c r="DX26" s="213"/>
      <c r="DY26" s="217" t="s">
        <v>267</v>
      </c>
      <c r="DZ26" s="217"/>
      <c r="EA26" s="217"/>
      <c r="EB26" s="218" t="s">
        <v>6</v>
      </c>
      <c r="EC26" s="218"/>
      <c r="ED26" s="218"/>
      <c r="EE26" s="219"/>
      <c r="EF26" s="212" t="s">
        <v>5</v>
      </c>
      <c r="EG26" s="213"/>
      <c r="EH26" s="213"/>
      <c r="EI26" s="213"/>
      <c r="EJ26" s="213"/>
      <c r="EK26" s="213"/>
      <c r="EL26" s="217" t="s">
        <v>273</v>
      </c>
      <c r="EM26" s="217"/>
      <c r="EN26" s="217"/>
      <c r="EO26" s="218" t="s">
        <v>6</v>
      </c>
      <c r="EP26" s="218"/>
      <c r="EQ26" s="218"/>
      <c r="ER26" s="219"/>
      <c r="ES26" s="194" t="s">
        <v>9</v>
      </c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</row>
    <row r="27" spans="1:161" ht="38.25" customHeight="1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6"/>
      <c r="BX27" s="196"/>
      <c r="BY27" s="197"/>
      <c r="BZ27" s="197"/>
      <c r="CA27" s="197"/>
      <c r="CB27" s="197"/>
      <c r="CC27" s="197"/>
      <c r="CD27" s="197"/>
      <c r="CE27" s="211"/>
      <c r="CF27" s="196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211"/>
      <c r="CS27" s="196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211"/>
      <c r="DF27" s="214" t="s">
        <v>274</v>
      </c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6"/>
      <c r="DS27" s="214" t="s">
        <v>7</v>
      </c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6"/>
      <c r="EF27" s="214" t="s">
        <v>8</v>
      </c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6"/>
      <c r="ES27" s="196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</row>
    <row r="28" spans="1:161" ht="12" thickBot="1">
      <c r="A28" s="200" t="s">
        <v>11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1"/>
      <c r="BX28" s="202" t="s">
        <v>12</v>
      </c>
      <c r="BY28" s="203"/>
      <c r="BZ28" s="203"/>
      <c r="CA28" s="203"/>
      <c r="CB28" s="203"/>
      <c r="CC28" s="203"/>
      <c r="CD28" s="203"/>
      <c r="CE28" s="204"/>
      <c r="CF28" s="202" t="s">
        <v>13</v>
      </c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4"/>
      <c r="CS28" s="202" t="s">
        <v>14</v>
      </c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4"/>
      <c r="DF28" s="202" t="s">
        <v>15</v>
      </c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4"/>
      <c r="DS28" s="202" t="s">
        <v>16</v>
      </c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4"/>
      <c r="EF28" s="202" t="s">
        <v>17</v>
      </c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4"/>
      <c r="ES28" s="202" t="s">
        <v>18</v>
      </c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</row>
    <row r="29" spans="1:161" ht="12.75" customHeight="1">
      <c r="A29" s="34" t="s">
        <v>44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100" t="s">
        <v>45</v>
      </c>
      <c r="BY29" s="101"/>
      <c r="BZ29" s="101"/>
      <c r="CA29" s="101"/>
      <c r="CB29" s="101"/>
      <c r="CC29" s="101"/>
      <c r="CD29" s="101"/>
      <c r="CE29" s="102"/>
      <c r="CF29" s="103" t="s">
        <v>46</v>
      </c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2"/>
      <c r="CS29" s="103" t="s">
        <v>46</v>
      </c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2"/>
      <c r="DF29" s="97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170"/>
      <c r="DS29" s="97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170"/>
      <c r="EF29" s="97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170"/>
      <c r="ES29" s="97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9"/>
    </row>
    <row r="30" spans="1:161" ht="12.75" customHeight="1">
      <c r="A30" s="34" t="s">
        <v>47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51" t="s">
        <v>48</v>
      </c>
      <c r="BY30" s="52"/>
      <c r="BZ30" s="52"/>
      <c r="CA30" s="52"/>
      <c r="CB30" s="52"/>
      <c r="CC30" s="52"/>
      <c r="CD30" s="52"/>
      <c r="CE30" s="53"/>
      <c r="CF30" s="54" t="s">
        <v>46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3"/>
      <c r="CS30" s="54" t="s">
        <v>46</v>
      </c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3"/>
      <c r="DF30" s="42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4"/>
      <c r="DS30" s="42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4"/>
      <c r="EF30" s="42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4"/>
      <c r="ES30" s="42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8"/>
    </row>
    <row r="31" spans="1:161" ht="11.25">
      <c r="A31" s="119" t="s">
        <v>49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20" t="s">
        <v>50</v>
      </c>
      <c r="BY31" s="121"/>
      <c r="BZ31" s="121"/>
      <c r="CA31" s="121"/>
      <c r="CB31" s="121"/>
      <c r="CC31" s="121"/>
      <c r="CD31" s="121"/>
      <c r="CE31" s="122"/>
      <c r="CF31" s="123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2"/>
      <c r="CS31" s="124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6"/>
      <c r="DF31" s="127">
        <f>DF35+DF39+DF42</f>
        <v>10298563.58</v>
      </c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9"/>
      <c r="DS31" s="127">
        <f>DS35+DS39+DS42</f>
        <v>10319694.37</v>
      </c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9"/>
      <c r="EF31" s="127">
        <f>EF35+EF39+EF42</f>
        <v>10115516.7</v>
      </c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9"/>
      <c r="ES31" s="130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2"/>
    </row>
    <row r="32" spans="1:161" ht="22.5" customHeight="1">
      <c r="A32" s="165" t="s">
        <v>51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51" t="s">
        <v>52</v>
      </c>
      <c r="BY32" s="52"/>
      <c r="BZ32" s="52"/>
      <c r="CA32" s="52"/>
      <c r="CB32" s="52"/>
      <c r="CC32" s="52"/>
      <c r="CD32" s="52"/>
      <c r="CE32" s="53"/>
      <c r="CF32" s="54" t="s">
        <v>53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3"/>
      <c r="CS32" s="54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3"/>
      <c r="DF32" s="42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4"/>
      <c r="DS32" s="42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4"/>
      <c r="EF32" s="42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4"/>
      <c r="ES32" s="42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8"/>
    </row>
    <row r="33" spans="1:161" ht="11.25">
      <c r="A33" s="143" t="s">
        <v>54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10" t="s">
        <v>55</v>
      </c>
      <c r="BY33" s="111"/>
      <c r="BZ33" s="111"/>
      <c r="CA33" s="111"/>
      <c r="CB33" s="111"/>
      <c r="CC33" s="111"/>
      <c r="CD33" s="111"/>
      <c r="CE33" s="112"/>
      <c r="CF33" s="113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2"/>
      <c r="CS33" s="113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2"/>
      <c r="DF33" s="107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36"/>
      <c r="DS33" s="107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36"/>
      <c r="EF33" s="107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36"/>
      <c r="ES33" s="107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9"/>
    </row>
    <row r="34" spans="1:161" ht="4.5" customHeight="1" thickBo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5"/>
      <c r="BX34" s="156"/>
      <c r="BY34" s="157"/>
      <c r="BZ34" s="157"/>
      <c r="CA34" s="157"/>
      <c r="CB34" s="157"/>
      <c r="CC34" s="157"/>
      <c r="CD34" s="157"/>
      <c r="CE34" s="158"/>
      <c r="CF34" s="159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8"/>
      <c r="CS34" s="159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8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64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64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64"/>
      <c r="ES34" s="149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1"/>
    </row>
    <row r="35" spans="1:161" ht="10.5" customHeight="1">
      <c r="A35" s="160" t="s">
        <v>56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2"/>
      <c r="BX35" s="163" t="s">
        <v>57</v>
      </c>
      <c r="BY35" s="147"/>
      <c r="BZ35" s="147"/>
      <c r="CA35" s="147"/>
      <c r="CB35" s="147"/>
      <c r="CC35" s="147"/>
      <c r="CD35" s="147"/>
      <c r="CE35" s="148"/>
      <c r="CF35" s="146" t="s">
        <v>58</v>
      </c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8"/>
      <c r="CS35" s="146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8"/>
      <c r="DF35" s="152">
        <f>SUM(DF36:DR38)</f>
        <v>10283154.62</v>
      </c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4"/>
      <c r="DS35" s="152">
        <f>SUM(DS36:EE38)</f>
        <v>10319694.37</v>
      </c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4"/>
      <c r="EF35" s="152">
        <f>SUM(EF36:ER38)</f>
        <v>10115516.7</v>
      </c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4"/>
      <c r="ES35" s="152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5"/>
    </row>
    <row r="36" spans="1:161" ht="42" customHeight="1">
      <c r="A36" s="79" t="s">
        <v>252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51" t="s">
        <v>59</v>
      </c>
      <c r="BY36" s="52"/>
      <c r="BZ36" s="52"/>
      <c r="CA36" s="52"/>
      <c r="CB36" s="52"/>
      <c r="CC36" s="52"/>
      <c r="CD36" s="52"/>
      <c r="CE36" s="53"/>
      <c r="CF36" s="54" t="s">
        <v>58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3"/>
      <c r="CS36" s="54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3"/>
      <c r="DF36" s="42">
        <v>9540654.62</v>
      </c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4"/>
      <c r="DS36" s="42">
        <v>9577194.37</v>
      </c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4"/>
      <c r="EF36" s="42">
        <v>9373016.7</v>
      </c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4"/>
      <c r="ES36" s="42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8"/>
    </row>
    <row r="37" spans="1:161" ht="22.5" customHeight="1">
      <c r="A37" s="79" t="s">
        <v>61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51" t="s">
        <v>60</v>
      </c>
      <c r="BY37" s="52"/>
      <c r="BZ37" s="52"/>
      <c r="CA37" s="52"/>
      <c r="CB37" s="52"/>
      <c r="CC37" s="52"/>
      <c r="CD37" s="52"/>
      <c r="CE37" s="53"/>
      <c r="CF37" s="54" t="s">
        <v>58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3"/>
      <c r="CS37" s="54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3"/>
      <c r="DF37" s="42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4"/>
      <c r="DS37" s="42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4"/>
      <c r="EF37" s="42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4"/>
      <c r="ES37" s="42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8"/>
    </row>
    <row r="38" spans="1:161" ht="10.5" customHeight="1">
      <c r="A38" s="80" t="s">
        <v>255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51" t="s">
        <v>254</v>
      </c>
      <c r="BY38" s="52"/>
      <c r="BZ38" s="52"/>
      <c r="CA38" s="52"/>
      <c r="CB38" s="52"/>
      <c r="CC38" s="52"/>
      <c r="CD38" s="52"/>
      <c r="CE38" s="53"/>
      <c r="CF38" s="54" t="s">
        <v>58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3"/>
      <c r="CS38" s="54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3"/>
      <c r="DF38" s="42">
        <v>742500</v>
      </c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4"/>
      <c r="DS38" s="42">
        <f>DF38</f>
        <v>742500</v>
      </c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4"/>
      <c r="EF38" s="42">
        <f>DS38</f>
        <v>742500</v>
      </c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4"/>
      <c r="ES38" s="42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8"/>
    </row>
    <row r="39" spans="1:161" ht="10.5" customHeight="1">
      <c r="A39" s="140" t="s">
        <v>256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2"/>
      <c r="BX39" s="67" t="s">
        <v>62</v>
      </c>
      <c r="BY39" s="68"/>
      <c r="BZ39" s="68"/>
      <c r="CA39" s="68"/>
      <c r="CB39" s="68"/>
      <c r="CC39" s="68"/>
      <c r="CD39" s="68"/>
      <c r="CE39" s="69"/>
      <c r="CF39" s="70" t="s">
        <v>63</v>
      </c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9"/>
      <c r="CS39" s="70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9"/>
      <c r="DF39" s="60">
        <f>SUM(DF40)</f>
        <v>0</v>
      </c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2"/>
      <c r="DS39" s="60">
        <f>SUM(DS40)</f>
        <v>0</v>
      </c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2"/>
      <c r="EF39" s="60">
        <f>SUM(EF40)</f>
        <v>0</v>
      </c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2"/>
      <c r="ES39" s="60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139"/>
    </row>
    <row r="40" spans="1:161" ht="10.5" customHeight="1">
      <c r="A40" s="143" t="s">
        <v>54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10" t="s">
        <v>64</v>
      </c>
      <c r="BY40" s="111"/>
      <c r="BZ40" s="111"/>
      <c r="CA40" s="111"/>
      <c r="CB40" s="111"/>
      <c r="CC40" s="111"/>
      <c r="CD40" s="111"/>
      <c r="CE40" s="112"/>
      <c r="CF40" s="113" t="s">
        <v>63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2"/>
      <c r="CS40" s="113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2"/>
      <c r="DF40" s="107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36"/>
      <c r="DS40" s="107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36"/>
      <c r="EF40" s="107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36"/>
      <c r="ES40" s="107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9"/>
    </row>
    <row r="41" spans="1:161" ht="6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5"/>
      <c r="BX41" s="90"/>
      <c r="BY41" s="91"/>
      <c r="BZ41" s="91"/>
      <c r="CA41" s="91"/>
      <c r="CB41" s="91"/>
      <c r="CC41" s="91"/>
      <c r="CD41" s="91"/>
      <c r="CE41" s="92"/>
      <c r="CF41" s="93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2"/>
      <c r="CS41" s="93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2"/>
      <c r="DF41" s="84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137"/>
      <c r="DS41" s="84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137"/>
      <c r="EF41" s="84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137"/>
      <c r="ES41" s="84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6"/>
    </row>
    <row r="42" spans="1:161" ht="10.5" customHeight="1">
      <c r="A42" s="140" t="s">
        <v>253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2"/>
      <c r="BX42" s="67" t="s">
        <v>65</v>
      </c>
      <c r="BY42" s="68"/>
      <c r="BZ42" s="68"/>
      <c r="CA42" s="68"/>
      <c r="CB42" s="68"/>
      <c r="CC42" s="68"/>
      <c r="CD42" s="68"/>
      <c r="CE42" s="69"/>
      <c r="CF42" s="70" t="s">
        <v>66</v>
      </c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9"/>
      <c r="CS42" s="70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9"/>
      <c r="DF42" s="60">
        <v>15408.96</v>
      </c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2"/>
      <c r="DS42" s="60">
        <v>0</v>
      </c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2"/>
      <c r="EF42" s="60">
        <f>DS42</f>
        <v>0</v>
      </c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2"/>
      <c r="ES42" s="60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139"/>
    </row>
    <row r="43" spans="1:161" ht="10.5" customHeight="1">
      <c r="A43" s="138" t="s">
        <v>54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10"/>
      <c r="BY43" s="111"/>
      <c r="BZ43" s="111"/>
      <c r="CA43" s="111"/>
      <c r="CB43" s="111"/>
      <c r="CC43" s="111"/>
      <c r="CD43" s="111"/>
      <c r="CE43" s="112"/>
      <c r="CF43" s="113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2"/>
      <c r="CS43" s="113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2"/>
      <c r="DF43" s="107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36"/>
      <c r="DS43" s="107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36"/>
      <c r="EF43" s="107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36"/>
      <c r="ES43" s="107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9"/>
    </row>
    <row r="44" spans="1:161" ht="0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9"/>
      <c r="BX44" s="90"/>
      <c r="BY44" s="91"/>
      <c r="BZ44" s="91"/>
      <c r="CA44" s="91"/>
      <c r="CB44" s="91"/>
      <c r="CC44" s="91"/>
      <c r="CD44" s="91"/>
      <c r="CE44" s="92"/>
      <c r="CF44" s="93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2"/>
      <c r="CS44" s="93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2"/>
      <c r="DF44" s="84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137"/>
      <c r="DS44" s="84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137"/>
      <c r="EF44" s="84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137"/>
      <c r="ES44" s="84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6"/>
    </row>
    <row r="45" spans="1:161" ht="10.5" customHeight="1">
      <c r="A45" s="133" t="s">
        <v>67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5"/>
      <c r="BX45" s="51" t="s">
        <v>68</v>
      </c>
      <c r="BY45" s="52"/>
      <c r="BZ45" s="52"/>
      <c r="CA45" s="52"/>
      <c r="CB45" s="52"/>
      <c r="CC45" s="52"/>
      <c r="CD45" s="52"/>
      <c r="CE45" s="53"/>
      <c r="CF45" s="54" t="s">
        <v>69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3"/>
      <c r="CS45" s="54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3"/>
      <c r="DF45" s="42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4"/>
      <c r="DS45" s="42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4"/>
      <c r="EF45" s="42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4"/>
      <c r="ES45" s="42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8"/>
    </row>
    <row r="46" spans="1:161" ht="10.5" customHeight="1">
      <c r="A46" s="138" t="s">
        <v>54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10" t="s">
        <v>71</v>
      </c>
      <c r="BY46" s="111"/>
      <c r="BZ46" s="111"/>
      <c r="CA46" s="111"/>
      <c r="CB46" s="111"/>
      <c r="CC46" s="111"/>
      <c r="CD46" s="111"/>
      <c r="CE46" s="112"/>
      <c r="CF46" s="113" t="s">
        <v>69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2"/>
      <c r="CS46" s="113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2"/>
      <c r="DF46" s="107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36"/>
      <c r="DS46" s="107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36"/>
      <c r="EF46" s="107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36"/>
      <c r="ES46" s="107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9"/>
    </row>
    <row r="47" spans="1:161" ht="10.5" customHeight="1">
      <c r="A47" s="88" t="s">
        <v>70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9"/>
      <c r="BX47" s="90"/>
      <c r="BY47" s="91"/>
      <c r="BZ47" s="91"/>
      <c r="CA47" s="91"/>
      <c r="CB47" s="91"/>
      <c r="CC47" s="91"/>
      <c r="CD47" s="91"/>
      <c r="CE47" s="92"/>
      <c r="CF47" s="93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2"/>
      <c r="CS47" s="93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2"/>
      <c r="DF47" s="84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137"/>
      <c r="DS47" s="84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137"/>
      <c r="EF47" s="84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137"/>
      <c r="ES47" s="84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6"/>
    </row>
    <row r="48" spans="1:161" ht="10.5" customHeight="1">
      <c r="A48" s="87" t="s">
        <v>72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9"/>
      <c r="BX48" s="51" t="s">
        <v>73</v>
      </c>
      <c r="BY48" s="52"/>
      <c r="BZ48" s="52"/>
      <c r="CA48" s="52"/>
      <c r="CB48" s="52"/>
      <c r="CC48" s="52"/>
      <c r="CD48" s="52"/>
      <c r="CE48" s="53"/>
      <c r="CF48" s="54" t="s">
        <v>69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3"/>
      <c r="CS48" s="54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3"/>
      <c r="DF48" s="42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4"/>
      <c r="DS48" s="42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4"/>
      <c r="EF48" s="42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4"/>
      <c r="ES48" s="42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8"/>
    </row>
    <row r="49" spans="1:161" ht="3" customHeight="1" hidden="1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9"/>
      <c r="BX49" s="51"/>
      <c r="BY49" s="52"/>
      <c r="BZ49" s="52"/>
      <c r="CA49" s="52"/>
      <c r="CB49" s="52"/>
      <c r="CC49" s="52"/>
      <c r="CD49" s="52"/>
      <c r="CE49" s="53"/>
      <c r="CF49" s="54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3"/>
      <c r="CS49" s="54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3"/>
      <c r="DF49" s="42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4"/>
      <c r="DS49" s="42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4"/>
      <c r="EF49" s="42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4"/>
      <c r="ES49" s="42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8"/>
    </row>
    <row r="50" spans="1:161" ht="10.5" customHeight="1">
      <c r="A50" s="133" t="s">
        <v>74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5"/>
      <c r="BX50" s="51" t="s">
        <v>75</v>
      </c>
      <c r="BY50" s="52"/>
      <c r="BZ50" s="52"/>
      <c r="CA50" s="52"/>
      <c r="CB50" s="52"/>
      <c r="CC50" s="52"/>
      <c r="CD50" s="52"/>
      <c r="CE50" s="53"/>
      <c r="CF50" s="54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3"/>
      <c r="CS50" s="54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3"/>
      <c r="DF50" s="42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4"/>
      <c r="DS50" s="42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4"/>
      <c r="EF50" s="42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4"/>
      <c r="ES50" s="42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8"/>
    </row>
    <row r="51" spans="1:161" ht="10.5" customHeight="1">
      <c r="A51" s="138" t="s">
        <v>54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10"/>
      <c r="BY51" s="111"/>
      <c r="BZ51" s="111"/>
      <c r="CA51" s="111"/>
      <c r="CB51" s="111"/>
      <c r="CC51" s="111"/>
      <c r="CD51" s="111"/>
      <c r="CE51" s="112"/>
      <c r="CF51" s="113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2"/>
      <c r="CS51" s="113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2"/>
      <c r="DF51" s="107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36"/>
      <c r="DS51" s="107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36"/>
      <c r="EF51" s="107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36"/>
      <c r="ES51" s="107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9"/>
    </row>
    <row r="52" spans="1:161" ht="3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9"/>
      <c r="BX52" s="90"/>
      <c r="BY52" s="91"/>
      <c r="BZ52" s="91"/>
      <c r="CA52" s="91"/>
      <c r="CB52" s="91"/>
      <c r="CC52" s="91"/>
      <c r="CD52" s="91"/>
      <c r="CE52" s="92"/>
      <c r="CF52" s="93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2"/>
      <c r="CS52" s="93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2"/>
      <c r="DF52" s="84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137"/>
      <c r="DS52" s="84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137"/>
      <c r="EF52" s="84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137"/>
      <c r="ES52" s="84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6"/>
    </row>
    <row r="53" spans="1:161" ht="0.75" customHeight="1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9"/>
      <c r="BX53" s="51"/>
      <c r="BY53" s="52"/>
      <c r="BZ53" s="52"/>
      <c r="CA53" s="52"/>
      <c r="CB53" s="52"/>
      <c r="CC53" s="52"/>
      <c r="CD53" s="52"/>
      <c r="CE53" s="53"/>
      <c r="CF53" s="54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3"/>
      <c r="CS53" s="54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3"/>
      <c r="DF53" s="42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4"/>
      <c r="DS53" s="42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4"/>
      <c r="EF53" s="42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4"/>
      <c r="ES53" s="42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8"/>
    </row>
    <row r="54" spans="1:161" ht="12.75" customHeight="1">
      <c r="A54" s="133" t="s">
        <v>76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5"/>
      <c r="BX54" s="51" t="s">
        <v>77</v>
      </c>
      <c r="BY54" s="52"/>
      <c r="BZ54" s="52"/>
      <c r="CA54" s="52"/>
      <c r="CB54" s="52"/>
      <c r="CC54" s="52"/>
      <c r="CD54" s="52"/>
      <c r="CE54" s="53"/>
      <c r="CF54" s="54" t="s">
        <v>46</v>
      </c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3"/>
      <c r="CS54" s="54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3"/>
      <c r="DF54" s="42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4"/>
      <c r="DS54" s="42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4"/>
      <c r="EF54" s="42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4"/>
      <c r="ES54" s="42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8"/>
    </row>
    <row r="55" spans="1:161" ht="33" customHeight="1">
      <c r="A55" s="79" t="s">
        <v>78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51" t="s">
        <v>79</v>
      </c>
      <c r="BY55" s="52"/>
      <c r="BZ55" s="52"/>
      <c r="CA55" s="52"/>
      <c r="CB55" s="52"/>
      <c r="CC55" s="52"/>
      <c r="CD55" s="52"/>
      <c r="CE55" s="53"/>
      <c r="CF55" s="54" t="s">
        <v>80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3"/>
      <c r="CS55" s="54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3"/>
      <c r="DF55" s="42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4"/>
      <c r="DS55" s="42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4"/>
      <c r="EF55" s="42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4"/>
      <c r="ES55" s="42" t="s">
        <v>46</v>
      </c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8"/>
    </row>
    <row r="56" spans="1:161" ht="10.5" customHeight="1" hidden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9"/>
      <c r="BX56" s="51"/>
      <c r="BY56" s="52"/>
      <c r="BZ56" s="52"/>
      <c r="CA56" s="52"/>
      <c r="CB56" s="52"/>
      <c r="CC56" s="52"/>
      <c r="CD56" s="52"/>
      <c r="CE56" s="53"/>
      <c r="CF56" s="54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3"/>
      <c r="CS56" s="54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3"/>
      <c r="DF56" s="42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4"/>
      <c r="DS56" s="42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4"/>
      <c r="EF56" s="42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4"/>
      <c r="ES56" s="42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8"/>
    </row>
    <row r="57" spans="1:161" ht="10.5" customHeight="1">
      <c r="A57" s="119" t="s">
        <v>81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20" t="s">
        <v>82</v>
      </c>
      <c r="BY57" s="121"/>
      <c r="BZ57" s="121"/>
      <c r="CA57" s="121"/>
      <c r="CB57" s="121"/>
      <c r="CC57" s="121"/>
      <c r="CD57" s="121"/>
      <c r="CE57" s="122"/>
      <c r="CF57" s="123" t="s">
        <v>46</v>
      </c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2"/>
      <c r="CS57" s="124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6"/>
      <c r="DF57" s="127">
        <f>DF58+DF63+DF70+DF74+DF78+DF80</f>
        <v>10298563.58</v>
      </c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9"/>
      <c r="DS57" s="127">
        <f>DS58+DS63+DS70+DS74+DS78+DS80</f>
        <v>10319694.370000001</v>
      </c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9"/>
      <c r="EF57" s="127">
        <f>EF58+EF63+EF70+EF74+EF78+EF80</f>
        <v>10115516.7</v>
      </c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9"/>
      <c r="ES57" s="130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2"/>
    </row>
    <row r="58" spans="1:161" ht="23.25" customHeight="1">
      <c r="A58" s="117" t="s">
        <v>83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6" t="s">
        <v>84</v>
      </c>
      <c r="BY58" s="72"/>
      <c r="BZ58" s="72"/>
      <c r="CA58" s="72"/>
      <c r="CB58" s="72"/>
      <c r="CC58" s="72"/>
      <c r="CD58" s="72"/>
      <c r="CE58" s="73"/>
      <c r="CF58" s="71" t="s">
        <v>46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3"/>
      <c r="CS58" s="71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3"/>
      <c r="DF58" s="60">
        <f>SUM(DF59:DR62)</f>
        <v>7374200</v>
      </c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2"/>
      <c r="DS58" s="60">
        <f>SUM(DS59:EE62)</f>
        <v>7374200</v>
      </c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2"/>
      <c r="EF58" s="60">
        <f>SUM(EF59:ER62)</f>
        <v>7374200</v>
      </c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2"/>
      <c r="ES58" s="63" t="s">
        <v>46</v>
      </c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5"/>
    </row>
    <row r="59" spans="1:161" ht="22.5" customHeight="1">
      <c r="A59" s="79" t="s">
        <v>85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51" t="s">
        <v>86</v>
      </c>
      <c r="BY59" s="52"/>
      <c r="BZ59" s="52"/>
      <c r="CA59" s="52"/>
      <c r="CB59" s="52"/>
      <c r="CC59" s="52"/>
      <c r="CD59" s="52"/>
      <c r="CE59" s="53"/>
      <c r="CF59" s="54" t="s">
        <v>87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3"/>
      <c r="CS59" s="54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3"/>
      <c r="DF59" s="42">
        <v>5683000</v>
      </c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4"/>
      <c r="DS59" s="42">
        <f>DF59</f>
        <v>5683000</v>
      </c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4"/>
      <c r="EF59" s="42">
        <f>DS59</f>
        <v>5683000</v>
      </c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4"/>
      <c r="ES59" s="42" t="s">
        <v>46</v>
      </c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8"/>
    </row>
    <row r="60" spans="1:161" ht="10.5" customHeight="1">
      <c r="A60" s="87" t="s">
        <v>88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9"/>
      <c r="BX60" s="51" t="s">
        <v>89</v>
      </c>
      <c r="BY60" s="52"/>
      <c r="BZ60" s="52"/>
      <c r="CA60" s="52"/>
      <c r="CB60" s="52"/>
      <c r="CC60" s="52"/>
      <c r="CD60" s="52"/>
      <c r="CE60" s="53"/>
      <c r="CF60" s="54" t="s">
        <v>90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3"/>
      <c r="CS60" s="54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3"/>
      <c r="DF60" s="42">
        <v>0</v>
      </c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4"/>
      <c r="DS60" s="42">
        <f>DF60</f>
        <v>0</v>
      </c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4"/>
      <c r="EF60" s="42">
        <f>DS60</f>
        <v>0</v>
      </c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4"/>
      <c r="ES60" s="42" t="s">
        <v>46</v>
      </c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8"/>
    </row>
    <row r="61" spans="1:161" ht="22.5" customHeight="1">
      <c r="A61" s="79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51" t="s">
        <v>92</v>
      </c>
      <c r="BY61" s="52"/>
      <c r="BZ61" s="52"/>
      <c r="CA61" s="52"/>
      <c r="CB61" s="52"/>
      <c r="CC61" s="52"/>
      <c r="CD61" s="52"/>
      <c r="CE61" s="53"/>
      <c r="CF61" s="54" t="s">
        <v>93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3"/>
      <c r="CS61" s="54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3"/>
      <c r="DF61" s="42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4"/>
      <c r="DS61" s="42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4"/>
      <c r="EF61" s="42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4"/>
      <c r="ES61" s="42" t="s">
        <v>46</v>
      </c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8"/>
    </row>
    <row r="62" spans="1:161" ht="22.5" customHeight="1">
      <c r="A62" s="79" t="s">
        <v>94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51" t="s">
        <v>95</v>
      </c>
      <c r="BY62" s="52"/>
      <c r="BZ62" s="52"/>
      <c r="CA62" s="52"/>
      <c r="CB62" s="52"/>
      <c r="CC62" s="52"/>
      <c r="CD62" s="52"/>
      <c r="CE62" s="53"/>
      <c r="CF62" s="54" t="s">
        <v>96</v>
      </c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3"/>
      <c r="CS62" s="54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3"/>
      <c r="DF62" s="42">
        <v>1691200</v>
      </c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4"/>
      <c r="DS62" s="42">
        <f>DF62</f>
        <v>1691200</v>
      </c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4"/>
      <c r="EF62" s="42">
        <f>DS62</f>
        <v>1691200</v>
      </c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4"/>
      <c r="ES62" s="42" t="s">
        <v>46</v>
      </c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8"/>
    </row>
    <row r="63" spans="1:161" ht="10.5" customHeight="1">
      <c r="A63" s="114" t="s">
        <v>97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6" t="s">
        <v>98</v>
      </c>
      <c r="BY63" s="72"/>
      <c r="BZ63" s="72"/>
      <c r="CA63" s="72"/>
      <c r="CB63" s="72"/>
      <c r="CC63" s="72"/>
      <c r="CD63" s="72"/>
      <c r="CE63" s="73"/>
      <c r="CF63" s="71" t="s">
        <v>99</v>
      </c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3"/>
      <c r="CS63" s="71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3"/>
      <c r="DF63" s="60">
        <f>SUM(DF64:DR69)</f>
        <v>0</v>
      </c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2"/>
      <c r="DS63" s="60">
        <f>SUM(DS64:EE69)</f>
        <v>0</v>
      </c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2"/>
      <c r="EF63" s="60">
        <f>SUM(EF64:ER69)</f>
        <v>0</v>
      </c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2"/>
      <c r="ES63" s="63" t="s">
        <v>46</v>
      </c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5"/>
    </row>
    <row r="64" spans="1:161" ht="21.75" customHeight="1">
      <c r="A64" s="79" t="s">
        <v>100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51" t="s">
        <v>101</v>
      </c>
      <c r="BY64" s="52"/>
      <c r="BZ64" s="52"/>
      <c r="CA64" s="52"/>
      <c r="CB64" s="52"/>
      <c r="CC64" s="52"/>
      <c r="CD64" s="52"/>
      <c r="CE64" s="53"/>
      <c r="CF64" s="54" t="s">
        <v>102</v>
      </c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3"/>
      <c r="CS64" s="54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3"/>
      <c r="DF64" s="42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4"/>
      <c r="DS64" s="42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4"/>
      <c r="EF64" s="42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4"/>
      <c r="ES64" s="42" t="s">
        <v>46</v>
      </c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8"/>
    </row>
    <row r="65" spans="1:161" ht="33.75" customHeight="1">
      <c r="A65" s="74" t="s">
        <v>103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51" t="s">
        <v>104</v>
      </c>
      <c r="BY65" s="52"/>
      <c r="BZ65" s="52"/>
      <c r="CA65" s="52"/>
      <c r="CB65" s="52"/>
      <c r="CC65" s="52"/>
      <c r="CD65" s="52"/>
      <c r="CE65" s="53"/>
      <c r="CF65" s="54" t="s">
        <v>105</v>
      </c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3"/>
      <c r="CS65" s="54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3"/>
      <c r="DF65" s="42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4"/>
      <c r="DS65" s="42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4"/>
      <c r="EF65" s="42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4"/>
      <c r="ES65" s="42" t="s">
        <v>46</v>
      </c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8"/>
    </row>
    <row r="66" spans="1:161" ht="10.5" customHeight="1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51"/>
      <c r="BY66" s="52"/>
      <c r="BZ66" s="52"/>
      <c r="CA66" s="52"/>
      <c r="CB66" s="52"/>
      <c r="CC66" s="52"/>
      <c r="CD66" s="52"/>
      <c r="CE66" s="53"/>
      <c r="CF66" s="54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3"/>
      <c r="CS66" s="54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3"/>
      <c r="DF66" s="42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4"/>
      <c r="DS66" s="42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4"/>
      <c r="EF66" s="42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4"/>
      <c r="ES66" s="42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8"/>
    </row>
    <row r="67" spans="1:161" ht="21.75" customHeight="1">
      <c r="A67" s="79" t="s">
        <v>106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51" t="s">
        <v>107</v>
      </c>
      <c r="BY67" s="52"/>
      <c r="BZ67" s="52"/>
      <c r="CA67" s="52"/>
      <c r="CB67" s="52"/>
      <c r="CC67" s="52"/>
      <c r="CD67" s="52"/>
      <c r="CE67" s="53"/>
      <c r="CF67" s="54" t="s">
        <v>108</v>
      </c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3"/>
      <c r="CS67" s="54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3"/>
      <c r="DF67" s="42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4"/>
      <c r="DS67" s="42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4"/>
      <c r="EF67" s="42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4"/>
      <c r="ES67" s="42" t="s">
        <v>46</v>
      </c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8"/>
    </row>
    <row r="68" spans="1:161" ht="33.75" customHeight="1">
      <c r="A68" s="79" t="s">
        <v>109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51" t="s">
        <v>110</v>
      </c>
      <c r="BY68" s="52"/>
      <c r="BZ68" s="52"/>
      <c r="CA68" s="52"/>
      <c r="CB68" s="52"/>
      <c r="CC68" s="52"/>
      <c r="CD68" s="52"/>
      <c r="CE68" s="53"/>
      <c r="CF68" s="54" t="s">
        <v>111</v>
      </c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3"/>
      <c r="CS68" s="54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3"/>
      <c r="DF68" s="42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4"/>
      <c r="DS68" s="42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4"/>
      <c r="EF68" s="42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4"/>
      <c r="ES68" s="42" t="s">
        <v>46</v>
      </c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8"/>
    </row>
    <row r="69" spans="1:161" ht="10.5" customHeight="1">
      <c r="A69" s="79" t="s">
        <v>112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51" t="s">
        <v>113</v>
      </c>
      <c r="BY69" s="52"/>
      <c r="BZ69" s="52"/>
      <c r="CA69" s="52"/>
      <c r="CB69" s="52"/>
      <c r="CC69" s="52"/>
      <c r="CD69" s="52"/>
      <c r="CE69" s="53"/>
      <c r="CF69" s="54" t="s">
        <v>114</v>
      </c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3"/>
      <c r="CS69" s="54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3"/>
      <c r="DF69" s="42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4"/>
      <c r="DS69" s="42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4"/>
      <c r="EF69" s="42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4"/>
      <c r="ES69" s="42" t="s">
        <v>46</v>
      </c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8"/>
    </row>
    <row r="70" spans="1:161" ht="10.5" customHeight="1">
      <c r="A70" s="114" t="s">
        <v>115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6" t="s">
        <v>116</v>
      </c>
      <c r="BY70" s="72"/>
      <c r="BZ70" s="72"/>
      <c r="CA70" s="72"/>
      <c r="CB70" s="72"/>
      <c r="CC70" s="72"/>
      <c r="CD70" s="72"/>
      <c r="CE70" s="73"/>
      <c r="CF70" s="71" t="s">
        <v>117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3"/>
      <c r="CS70" s="71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3"/>
      <c r="DF70" s="60">
        <f>SUM(DF71:DR73)</f>
        <v>242179</v>
      </c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2"/>
      <c r="DS70" s="60">
        <f>SUM(DS71:EE73)</f>
        <v>242179</v>
      </c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2"/>
      <c r="EF70" s="60">
        <f>SUM(EF71:ER73)</f>
        <v>0</v>
      </c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2"/>
      <c r="ES70" s="63" t="s">
        <v>46</v>
      </c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5"/>
    </row>
    <row r="71" spans="1:161" ht="21.75" customHeight="1">
      <c r="A71" s="79" t="s">
        <v>118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51" t="s">
        <v>119</v>
      </c>
      <c r="BY71" s="52"/>
      <c r="BZ71" s="52"/>
      <c r="CA71" s="52"/>
      <c r="CB71" s="52"/>
      <c r="CC71" s="52"/>
      <c r="CD71" s="52"/>
      <c r="CE71" s="53"/>
      <c r="CF71" s="54" t="s">
        <v>120</v>
      </c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3"/>
      <c r="CS71" s="54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3"/>
      <c r="DF71" s="42">
        <v>242179</v>
      </c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4"/>
      <c r="DS71" s="42">
        <f>DF71</f>
        <v>242179</v>
      </c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4"/>
      <c r="EF71" s="42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4"/>
      <c r="ES71" s="42" t="s">
        <v>46</v>
      </c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8"/>
    </row>
    <row r="72" spans="1:161" ht="21.75" customHeight="1">
      <c r="A72" s="79" t="s">
        <v>121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51" t="s">
        <v>122</v>
      </c>
      <c r="BY72" s="52"/>
      <c r="BZ72" s="52"/>
      <c r="CA72" s="52"/>
      <c r="CB72" s="52"/>
      <c r="CC72" s="52"/>
      <c r="CD72" s="52"/>
      <c r="CE72" s="53"/>
      <c r="CF72" s="54" t="s">
        <v>123</v>
      </c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3"/>
      <c r="CS72" s="54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3"/>
      <c r="DF72" s="42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4"/>
      <c r="DS72" s="42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4"/>
      <c r="EF72" s="42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4"/>
      <c r="ES72" s="42" t="s">
        <v>46</v>
      </c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8"/>
    </row>
    <row r="73" spans="1:161" ht="10.5" customHeight="1">
      <c r="A73" s="79" t="s">
        <v>124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51" t="s">
        <v>125</v>
      </c>
      <c r="BY73" s="52"/>
      <c r="BZ73" s="52"/>
      <c r="CA73" s="52"/>
      <c r="CB73" s="52"/>
      <c r="CC73" s="52"/>
      <c r="CD73" s="52"/>
      <c r="CE73" s="53"/>
      <c r="CF73" s="54" t="s">
        <v>126</v>
      </c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3"/>
      <c r="CS73" s="54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3"/>
      <c r="DF73" s="42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4"/>
      <c r="DS73" s="42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4"/>
      <c r="EF73" s="42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4"/>
      <c r="ES73" s="42" t="s">
        <v>46</v>
      </c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8"/>
    </row>
    <row r="74" spans="1:161" ht="10.5" customHeight="1">
      <c r="A74" s="114" t="s">
        <v>127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6" t="s">
        <v>128</v>
      </c>
      <c r="BY74" s="72"/>
      <c r="BZ74" s="72"/>
      <c r="CA74" s="72"/>
      <c r="CB74" s="72"/>
      <c r="CC74" s="72"/>
      <c r="CD74" s="72"/>
      <c r="CE74" s="73"/>
      <c r="CF74" s="71" t="s">
        <v>46</v>
      </c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3"/>
      <c r="CS74" s="71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3"/>
      <c r="DF74" s="60">
        <f>SUM(DF75:DR77)</f>
        <v>0</v>
      </c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2"/>
      <c r="DS74" s="60">
        <f>SUM(DS75:EE77)</f>
        <v>0</v>
      </c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2"/>
      <c r="EF74" s="60">
        <f>SUM(EF75:ER77)</f>
        <v>0</v>
      </c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2"/>
      <c r="ES74" s="63" t="s">
        <v>46</v>
      </c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5"/>
    </row>
    <row r="75" spans="1:161" ht="21.75" customHeight="1">
      <c r="A75" s="79" t="s">
        <v>129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51" t="s">
        <v>130</v>
      </c>
      <c r="BY75" s="52"/>
      <c r="BZ75" s="52"/>
      <c r="CA75" s="52"/>
      <c r="CB75" s="52"/>
      <c r="CC75" s="52"/>
      <c r="CD75" s="52"/>
      <c r="CE75" s="53"/>
      <c r="CF75" s="54" t="s">
        <v>131</v>
      </c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3"/>
      <c r="CS75" s="54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3"/>
      <c r="DF75" s="42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4"/>
      <c r="DS75" s="42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4"/>
      <c r="EF75" s="42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4"/>
      <c r="ES75" s="42" t="s">
        <v>46</v>
      </c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8"/>
    </row>
    <row r="76" spans="1:161" ht="10.5" customHeight="1">
      <c r="A76" s="79" t="s">
        <v>132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51" t="s">
        <v>133</v>
      </c>
      <c r="BY76" s="52"/>
      <c r="BZ76" s="52"/>
      <c r="CA76" s="52"/>
      <c r="CB76" s="52"/>
      <c r="CC76" s="52"/>
      <c r="CD76" s="52"/>
      <c r="CE76" s="53"/>
      <c r="CF76" s="54" t="s">
        <v>134</v>
      </c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3"/>
      <c r="CS76" s="54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3"/>
      <c r="DF76" s="42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4"/>
      <c r="DS76" s="42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4"/>
      <c r="EF76" s="42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4"/>
      <c r="ES76" s="42" t="s">
        <v>46</v>
      </c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8"/>
    </row>
    <row r="77" spans="1:161" ht="21.75" customHeight="1">
      <c r="A77" s="79" t="s">
        <v>135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51" t="s">
        <v>136</v>
      </c>
      <c r="BY77" s="52"/>
      <c r="BZ77" s="52"/>
      <c r="CA77" s="52"/>
      <c r="CB77" s="52"/>
      <c r="CC77" s="52"/>
      <c r="CD77" s="52"/>
      <c r="CE77" s="53"/>
      <c r="CF77" s="54" t="s">
        <v>137</v>
      </c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3"/>
      <c r="CS77" s="54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3"/>
      <c r="DF77" s="42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4"/>
      <c r="DS77" s="42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4"/>
      <c r="EF77" s="42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4"/>
      <c r="ES77" s="42" t="s">
        <v>46</v>
      </c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8"/>
    </row>
    <row r="78" spans="1:161" ht="10.5" customHeight="1">
      <c r="A78" s="114" t="s">
        <v>138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6" t="s">
        <v>139</v>
      </c>
      <c r="BY78" s="72"/>
      <c r="BZ78" s="72"/>
      <c r="CA78" s="72"/>
      <c r="CB78" s="72"/>
      <c r="CC78" s="72"/>
      <c r="CD78" s="72"/>
      <c r="CE78" s="73"/>
      <c r="CF78" s="71" t="s">
        <v>46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3"/>
      <c r="CS78" s="71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3"/>
      <c r="DF78" s="60">
        <f>SUM(DF79)</f>
        <v>0</v>
      </c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2"/>
      <c r="DS78" s="60">
        <f>SUM(DS79)</f>
        <v>0</v>
      </c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2"/>
      <c r="EF78" s="60">
        <f>SUM(EF79)</f>
        <v>0</v>
      </c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2"/>
      <c r="ES78" s="63" t="s">
        <v>46</v>
      </c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5"/>
    </row>
    <row r="79" spans="1:161" ht="21.75" customHeight="1">
      <c r="A79" s="79" t="s">
        <v>140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51" t="s">
        <v>141</v>
      </c>
      <c r="BY79" s="52"/>
      <c r="BZ79" s="52"/>
      <c r="CA79" s="52"/>
      <c r="CB79" s="52"/>
      <c r="CC79" s="52"/>
      <c r="CD79" s="52"/>
      <c r="CE79" s="53"/>
      <c r="CF79" s="54" t="s">
        <v>142</v>
      </c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3"/>
      <c r="CS79" s="54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3"/>
      <c r="DF79" s="42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4"/>
      <c r="DS79" s="42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4"/>
      <c r="EF79" s="42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4"/>
      <c r="ES79" s="42" t="s">
        <v>46</v>
      </c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8"/>
    </row>
    <row r="80" spans="1:161" ht="12.75" customHeight="1">
      <c r="A80" s="114" t="s">
        <v>258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6" t="s">
        <v>143</v>
      </c>
      <c r="BY80" s="72"/>
      <c r="BZ80" s="72"/>
      <c r="CA80" s="72"/>
      <c r="CB80" s="72"/>
      <c r="CC80" s="72"/>
      <c r="CD80" s="72"/>
      <c r="CE80" s="73"/>
      <c r="CF80" s="71" t="s">
        <v>46</v>
      </c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3"/>
      <c r="CS80" s="71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3"/>
      <c r="DF80" s="60">
        <f>DF84</f>
        <v>2682184.58</v>
      </c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2"/>
      <c r="DS80" s="60">
        <f>DS84</f>
        <v>2703315.37</v>
      </c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2"/>
      <c r="EF80" s="60">
        <f>EF84</f>
        <v>2741316.7</v>
      </c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2"/>
      <c r="ES80" s="63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5"/>
    </row>
    <row r="81" spans="1:161" ht="20.25" customHeight="1">
      <c r="A81" s="79" t="s">
        <v>270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51" t="s">
        <v>144</v>
      </c>
      <c r="BY81" s="52"/>
      <c r="BZ81" s="52"/>
      <c r="CA81" s="52"/>
      <c r="CB81" s="52"/>
      <c r="CC81" s="52"/>
      <c r="CD81" s="52"/>
      <c r="CE81" s="53"/>
      <c r="CF81" s="54" t="s">
        <v>271</v>
      </c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3"/>
      <c r="CS81" s="54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3"/>
      <c r="DF81" s="39">
        <v>830075.78</v>
      </c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1"/>
      <c r="DS81" s="39">
        <f>DF81*1.04</f>
        <v>863278.8112000001</v>
      </c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1"/>
      <c r="EF81" s="39">
        <f>DS81*1.04</f>
        <v>897809.9636480001</v>
      </c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1"/>
      <c r="ES81" s="42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8"/>
    </row>
    <row r="82" spans="1:161" ht="16.5" customHeight="1" thickBot="1">
      <c r="A82" s="79" t="s">
        <v>145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110" t="s">
        <v>146</v>
      </c>
      <c r="BY82" s="111"/>
      <c r="BZ82" s="111"/>
      <c r="CA82" s="111"/>
      <c r="CB82" s="111"/>
      <c r="CC82" s="111"/>
      <c r="CD82" s="111"/>
      <c r="CE82" s="112"/>
      <c r="CF82" s="113" t="s">
        <v>147</v>
      </c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2"/>
      <c r="CS82" s="113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2"/>
      <c r="DF82" s="104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6"/>
      <c r="DS82" s="104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6"/>
      <c r="EF82" s="104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6"/>
      <c r="ES82" s="107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9"/>
    </row>
    <row r="83" spans="1:161" ht="21.75" customHeight="1">
      <c r="A83" s="79" t="s">
        <v>148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100" t="s">
        <v>149</v>
      </c>
      <c r="BY83" s="101"/>
      <c r="BZ83" s="101"/>
      <c r="CA83" s="101"/>
      <c r="CB83" s="101"/>
      <c r="CC83" s="101"/>
      <c r="CD83" s="101"/>
      <c r="CE83" s="102"/>
      <c r="CF83" s="103" t="s">
        <v>150</v>
      </c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2"/>
      <c r="CS83" s="103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2"/>
      <c r="DF83" s="94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6"/>
      <c r="DS83" s="94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6"/>
      <c r="EF83" s="94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6"/>
      <c r="ES83" s="97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9"/>
    </row>
    <row r="84" spans="1:161" ht="11.25" customHeight="1">
      <c r="A84" s="87" t="s">
        <v>265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9"/>
      <c r="BX84" s="90" t="s">
        <v>151</v>
      </c>
      <c r="BY84" s="91"/>
      <c r="BZ84" s="91"/>
      <c r="CA84" s="91"/>
      <c r="CB84" s="91"/>
      <c r="CC84" s="91"/>
      <c r="CD84" s="91"/>
      <c r="CE84" s="92"/>
      <c r="CF84" s="93" t="s">
        <v>152</v>
      </c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2"/>
      <c r="CS84" s="93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2"/>
      <c r="DF84" s="81">
        <v>2682184.58</v>
      </c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3"/>
      <c r="DS84" s="81">
        <v>2703315.37</v>
      </c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3"/>
      <c r="EF84" s="81">
        <v>2741316.7</v>
      </c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3"/>
      <c r="ES84" s="84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6"/>
    </row>
    <row r="85" spans="1:161" ht="11.25" customHeight="1">
      <c r="A85" s="75" t="s">
        <v>153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6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31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3"/>
      <c r="DS85" s="31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3"/>
      <c r="EF85" s="31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3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0"/>
    </row>
    <row r="86" spans="1:161" ht="11.25" customHeight="1">
      <c r="A86" s="77" t="s">
        <v>260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8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81">
        <v>19359</v>
      </c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3"/>
      <c r="DS86" s="81">
        <f>DF86*1.04</f>
        <v>20133.36</v>
      </c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3"/>
      <c r="EF86" s="81">
        <f>DS86*1.04</f>
        <v>20938.6944</v>
      </c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3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4" t="s">
        <v>261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5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9">
        <v>66780</v>
      </c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1"/>
      <c r="DS87" s="39">
        <f>DF87</f>
        <v>66780</v>
      </c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1"/>
      <c r="EF87" s="39">
        <f>DS87</f>
        <v>66780</v>
      </c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1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4" t="s">
        <v>259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5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9">
        <v>894134.81</v>
      </c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1"/>
      <c r="DS88" s="39">
        <f>DF88*1.04</f>
        <v>929900.2024000001</v>
      </c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1"/>
      <c r="EF88" s="39">
        <f>DS88*1.04</f>
        <v>967096.2104960001</v>
      </c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1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4" t="s">
        <v>263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5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9">
        <v>174014.61</v>
      </c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1"/>
      <c r="DS89" s="39">
        <v>167084.61</v>
      </c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1"/>
      <c r="EF89" s="39">
        <f>DS89</f>
        <v>167084.61</v>
      </c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1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4" t="s">
        <v>262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5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9">
        <v>178614</v>
      </c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1"/>
      <c r="DS90" s="39">
        <v>170135</v>
      </c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1"/>
      <c r="EF90" s="39">
        <f>DS90</f>
        <v>170135</v>
      </c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1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4" t="s">
        <v>272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5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36">
        <v>1291100</v>
      </c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8"/>
      <c r="DS91" s="36">
        <f>DS84-DS92-DS90-DS89-DS88-DS87-DS86</f>
        <v>1291100.0376</v>
      </c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8"/>
      <c r="EF91" s="36">
        <f>EF84-EF92-EF90-EF89-EF88-EF87-EF86</f>
        <v>1291100.0251040002</v>
      </c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8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34" t="s">
        <v>276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5"/>
      <c r="BX92" s="13"/>
      <c r="BY92" s="14"/>
      <c r="BZ92" s="14"/>
      <c r="CA92" s="14"/>
      <c r="CB92" s="14"/>
      <c r="CC92" s="14"/>
      <c r="CD92" s="14"/>
      <c r="CE92" s="15"/>
      <c r="CF92" s="16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5"/>
      <c r="CS92" s="16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5"/>
      <c r="DF92" s="36">
        <f>DF84-DF86-DF87-DF88-DF89-DF90-DF91</f>
        <v>58182.16000000015</v>
      </c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8"/>
      <c r="DS92" s="36">
        <f>DF92</f>
        <v>58182.16000000015</v>
      </c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8"/>
      <c r="EF92" s="36">
        <f>DS92</f>
        <v>58182.16000000015</v>
      </c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8"/>
      <c r="ES92" s="10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2"/>
    </row>
    <row r="93" spans="1:161" ht="11.25" customHeight="1">
      <c r="A93" s="79" t="s">
        <v>154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51" t="s">
        <v>155</v>
      </c>
      <c r="BY93" s="52"/>
      <c r="BZ93" s="52"/>
      <c r="CA93" s="52"/>
      <c r="CB93" s="52"/>
      <c r="CC93" s="52"/>
      <c r="CD93" s="52"/>
      <c r="CE93" s="53"/>
      <c r="CF93" s="54" t="s">
        <v>156</v>
      </c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3"/>
      <c r="CS93" s="54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3"/>
      <c r="DF93" s="42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4"/>
      <c r="DS93" s="42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4"/>
      <c r="EF93" s="42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4"/>
      <c r="ES93" s="42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8"/>
    </row>
    <row r="94" spans="1:161" ht="33.75" customHeight="1">
      <c r="A94" s="74" t="s">
        <v>157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51" t="s">
        <v>158</v>
      </c>
      <c r="BY94" s="52"/>
      <c r="BZ94" s="52"/>
      <c r="CA94" s="52"/>
      <c r="CB94" s="52"/>
      <c r="CC94" s="52"/>
      <c r="CD94" s="52"/>
      <c r="CE94" s="53"/>
      <c r="CF94" s="54" t="s">
        <v>159</v>
      </c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3"/>
      <c r="CS94" s="54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3"/>
      <c r="DF94" s="42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4"/>
      <c r="DS94" s="42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4"/>
      <c r="EF94" s="42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4"/>
      <c r="ES94" s="42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8"/>
    </row>
    <row r="95" spans="1:161" ht="22.5" customHeight="1">
      <c r="A95" s="74" t="s">
        <v>160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51" t="s">
        <v>161</v>
      </c>
      <c r="BY95" s="52"/>
      <c r="BZ95" s="52"/>
      <c r="CA95" s="52"/>
      <c r="CB95" s="52"/>
      <c r="CC95" s="52"/>
      <c r="CD95" s="52"/>
      <c r="CE95" s="53"/>
      <c r="CF95" s="54" t="s">
        <v>162</v>
      </c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3"/>
      <c r="CS95" s="54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3"/>
      <c r="DF95" s="42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4"/>
      <c r="DS95" s="42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4"/>
      <c r="EF95" s="42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4"/>
      <c r="ES95" s="42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8"/>
    </row>
    <row r="96" spans="1:161" ht="12.75" customHeight="1">
      <c r="A96" s="66" t="s">
        <v>163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7" t="s">
        <v>164</v>
      </c>
      <c r="BY96" s="68"/>
      <c r="BZ96" s="68"/>
      <c r="CA96" s="68"/>
      <c r="CB96" s="68"/>
      <c r="CC96" s="68"/>
      <c r="CD96" s="68"/>
      <c r="CE96" s="69"/>
      <c r="CF96" s="70" t="s">
        <v>165</v>
      </c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9"/>
      <c r="CS96" s="71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3"/>
      <c r="DF96" s="60">
        <f>SUM(DF97:DR99)</f>
        <v>0</v>
      </c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2"/>
      <c r="DS96" s="60">
        <f>SUM(DS97:EE99)</f>
        <v>0</v>
      </c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2"/>
      <c r="EF96" s="60">
        <f>SUM(EF97:ER99)</f>
        <v>0</v>
      </c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2"/>
      <c r="ES96" s="63" t="s">
        <v>46</v>
      </c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5"/>
    </row>
    <row r="97" spans="1:161" ht="22.5" customHeight="1">
      <c r="A97" s="49" t="s">
        <v>166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1" t="s">
        <v>167</v>
      </c>
      <c r="BY97" s="52"/>
      <c r="BZ97" s="52"/>
      <c r="CA97" s="52"/>
      <c r="CB97" s="52"/>
      <c r="CC97" s="52"/>
      <c r="CD97" s="52"/>
      <c r="CE97" s="53"/>
      <c r="CF97" s="54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3"/>
      <c r="CS97" s="54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3"/>
      <c r="DF97" s="42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4"/>
      <c r="DS97" s="42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4"/>
      <c r="EF97" s="42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4"/>
      <c r="ES97" s="42" t="s">
        <v>46</v>
      </c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8"/>
    </row>
    <row r="98" spans="1:161" ht="12.75" customHeight="1">
      <c r="A98" s="49" t="s">
        <v>168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1" t="s">
        <v>169</v>
      </c>
      <c r="BY98" s="52"/>
      <c r="BZ98" s="52"/>
      <c r="CA98" s="52"/>
      <c r="CB98" s="52"/>
      <c r="CC98" s="52"/>
      <c r="CD98" s="52"/>
      <c r="CE98" s="53"/>
      <c r="CF98" s="54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3"/>
      <c r="CS98" s="54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3"/>
      <c r="DF98" s="42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4"/>
      <c r="DS98" s="42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4"/>
      <c r="EF98" s="42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4"/>
      <c r="ES98" s="42" t="s">
        <v>46</v>
      </c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8"/>
    </row>
    <row r="99" spans="1:161" ht="12.75" customHeight="1">
      <c r="A99" s="49" t="s">
        <v>171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1" t="s">
        <v>170</v>
      </c>
      <c r="BY99" s="52"/>
      <c r="BZ99" s="52"/>
      <c r="CA99" s="52"/>
      <c r="CB99" s="52"/>
      <c r="CC99" s="52"/>
      <c r="CD99" s="52"/>
      <c r="CE99" s="53"/>
      <c r="CF99" s="54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3"/>
      <c r="CS99" s="54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3"/>
      <c r="DF99" s="42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4"/>
      <c r="DS99" s="42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4"/>
      <c r="EF99" s="42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4"/>
      <c r="ES99" s="42" t="s">
        <v>46</v>
      </c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8"/>
    </row>
    <row r="100" spans="1:161" ht="12.75" customHeight="1">
      <c r="A100" s="66" t="s">
        <v>172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7" t="s">
        <v>173</v>
      </c>
      <c r="BY100" s="68"/>
      <c r="BZ100" s="68"/>
      <c r="CA100" s="68"/>
      <c r="CB100" s="68"/>
      <c r="CC100" s="68"/>
      <c r="CD100" s="68"/>
      <c r="CE100" s="69"/>
      <c r="CF100" s="70" t="s">
        <v>46</v>
      </c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9"/>
      <c r="CS100" s="71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3"/>
      <c r="DF100" s="60">
        <f>SUM(DF101:DR102)</f>
        <v>0</v>
      </c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2"/>
      <c r="DS100" s="60">
        <f>SUM(DS101:EE102)</f>
        <v>0</v>
      </c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2"/>
      <c r="EF100" s="60">
        <f>SUM(EF101:ER102)</f>
        <v>0</v>
      </c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2"/>
      <c r="ES100" s="63" t="s">
        <v>46</v>
      </c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5"/>
    </row>
    <row r="101" spans="1:161" ht="22.5" customHeight="1">
      <c r="A101" s="49" t="s">
        <v>174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1" t="s">
        <v>175</v>
      </c>
      <c r="BY101" s="52"/>
      <c r="BZ101" s="52"/>
      <c r="CA101" s="52"/>
      <c r="CB101" s="52"/>
      <c r="CC101" s="52"/>
      <c r="CD101" s="52"/>
      <c r="CE101" s="53"/>
      <c r="CF101" s="54" t="s">
        <v>176</v>
      </c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3"/>
      <c r="CS101" s="54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3"/>
      <c r="DF101" s="42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4"/>
      <c r="DS101" s="42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4"/>
      <c r="EF101" s="42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4"/>
      <c r="ES101" s="42" t="s">
        <v>46</v>
      </c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8"/>
    </row>
    <row r="102" spans="1:161" ht="11.25" customHeight="1" thickBot="1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6"/>
      <c r="BY102" s="57"/>
      <c r="BZ102" s="57"/>
      <c r="CA102" s="57"/>
      <c r="CB102" s="57"/>
      <c r="CC102" s="57"/>
      <c r="CD102" s="57"/>
      <c r="CE102" s="58"/>
      <c r="CF102" s="59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8"/>
      <c r="CS102" s="59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8"/>
      <c r="DF102" s="45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7"/>
      <c r="DS102" s="45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7"/>
      <c r="EF102" s="45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7"/>
      <c r="ES102" s="45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55"/>
    </row>
    <row r="103" ht="3" customHeight="1"/>
    <row r="104" s="3" customFormat="1" ht="11.25" customHeight="1">
      <c r="A104" s="9"/>
    </row>
    <row r="105" ht="3" customHeight="1"/>
  </sheetData>
  <sheetProtection/>
  <mergeCells count="591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DF86:DR86"/>
    <mergeCell ref="DS86:EE86"/>
    <mergeCell ref="EF86:ER86"/>
    <mergeCell ref="DF87:DR87"/>
    <mergeCell ref="DS87:EE87"/>
    <mergeCell ref="EF87:ER87"/>
    <mergeCell ref="DS88:EE88"/>
    <mergeCell ref="EF88:ER88"/>
    <mergeCell ref="DF27:DR27"/>
    <mergeCell ref="DF26:DK26"/>
    <mergeCell ref="DO26:DR26"/>
    <mergeCell ref="CS12:CU12"/>
    <mergeCell ref="DL26:DN26"/>
    <mergeCell ref="EL26:EN26"/>
    <mergeCell ref="EO26:ER26"/>
    <mergeCell ref="DS27:EE27"/>
    <mergeCell ref="A25:BW27"/>
    <mergeCell ref="BX25:CE27"/>
    <mergeCell ref="CF25:CR27"/>
    <mergeCell ref="CS25:DE27"/>
    <mergeCell ref="CH13:CL13"/>
    <mergeCell ref="EF26:EK26"/>
    <mergeCell ref="EF27:ER27"/>
    <mergeCell ref="DS26:DX26"/>
    <mergeCell ref="DY26:EA26"/>
    <mergeCell ref="EB26:EE26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DF98:DR98"/>
    <mergeCell ref="DS98:EE98"/>
    <mergeCell ref="EF99:ER99"/>
    <mergeCell ref="ES99:FE99"/>
    <mergeCell ref="A99:BW99"/>
    <mergeCell ref="BX99:CE99"/>
    <mergeCell ref="CF99:CR99"/>
    <mergeCell ref="CS99:DE99"/>
    <mergeCell ref="DF99:DR99"/>
    <mergeCell ref="DS99:EE99"/>
    <mergeCell ref="EF100:ER100"/>
    <mergeCell ref="ES100:FE100"/>
    <mergeCell ref="A100:BW100"/>
    <mergeCell ref="BX100:CE100"/>
    <mergeCell ref="CF100:CR100"/>
    <mergeCell ref="CS100:DE100"/>
    <mergeCell ref="A102:BW102"/>
    <mergeCell ref="BX102:CE102"/>
    <mergeCell ref="CF102:CR102"/>
    <mergeCell ref="CS102:DE102"/>
    <mergeCell ref="DF100:DR100"/>
    <mergeCell ref="DS100:EE100"/>
    <mergeCell ref="DF101:DR101"/>
    <mergeCell ref="DS101:EE101"/>
    <mergeCell ref="EF101:ER101"/>
    <mergeCell ref="DF102:DR102"/>
    <mergeCell ref="DS102:EE102"/>
    <mergeCell ref="EF102:ER102"/>
    <mergeCell ref="ES101:FE101"/>
    <mergeCell ref="A101:BW101"/>
    <mergeCell ref="BX101:CE101"/>
    <mergeCell ref="CF101:CR101"/>
    <mergeCell ref="CS101:DE101"/>
    <mergeCell ref="ES102:FE102"/>
    <mergeCell ref="A92:BW92"/>
    <mergeCell ref="DF92:DR92"/>
    <mergeCell ref="DS92:EE92"/>
    <mergeCell ref="EF92:ER92"/>
    <mergeCell ref="A87:BW87"/>
    <mergeCell ref="A88:BW88"/>
    <mergeCell ref="A89:BW89"/>
    <mergeCell ref="A90:BW90"/>
    <mergeCell ref="A91:BW91"/>
    <mergeCell ref="DF88:DR8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view="pageBreakPreview" zoomScale="110" zoomScaleSheetLayoutView="110" zoomScalePageLayoutView="0" workbookViewId="0" topLeftCell="A13">
      <selection activeCell="DA36" sqref="DA3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69" t="s">
        <v>183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</row>
    <row r="3" spans="1:161" ht="11.25" customHeight="1">
      <c r="A3" s="195" t="s">
        <v>178</v>
      </c>
      <c r="B3" s="195"/>
      <c r="C3" s="195"/>
      <c r="D3" s="195"/>
      <c r="E3" s="195"/>
      <c r="F3" s="195"/>
      <c r="G3" s="195"/>
      <c r="H3" s="207"/>
      <c r="I3" s="180" t="s">
        <v>1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1"/>
      <c r="CN3" s="272" t="s">
        <v>179</v>
      </c>
      <c r="CO3" s="273"/>
      <c r="CP3" s="273"/>
      <c r="CQ3" s="273"/>
      <c r="CR3" s="273"/>
      <c r="CS3" s="273"/>
      <c r="CT3" s="273"/>
      <c r="CU3" s="274"/>
      <c r="CV3" s="272" t="s">
        <v>180</v>
      </c>
      <c r="CW3" s="273"/>
      <c r="CX3" s="273"/>
      <c r="CY3" s="273"/>
      <c r="CZ3" s="273"/>
      <c r="DA3" s="273"/>
      <c r="DB3" s="273"/>
      <c r="DC3" s="273"/>
      <c r="DD3" s="273"/>
      <c r="DE3" s="274"/>
      <c r="DF3" s="281" t="s">
        <v>10</v>
      </c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</row>
    <row r="4" spans="1:161" ht="11.25" customHeight="1">
      <c r="A4" s="209"/>
      <c r="B4" s="209"/>
      <c r="C4" s="209"/>
      <c r="D4" s="209"/>
      <c r="E4" s="209"/>
      <c r="F4" s="209"/>
      <c r="G4" s="209"/>
      <c r="H4" s="210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4"/>
      <c r="CN4" s="275"/>
      <c r="CO4" s="276"/>
      <c r="CP4" s="276"/>
      <c r="CQ4" s="276"/>
      <c r="CR4" s="276"/>
      <c r="CS4" s="276"/>
      <c r="CT4" s="276"/>
      <c r="CU4" s="277"/>
      <c r="CV4" s="275"/>
      <c r="CW4" s="276"/>
      <c r="CX4" s="276"/>
      <c r="CY4" s="276"/>
      <c r="CZ4" s="276"/>
      <c r="DA4" s="276"/>
      <c r="DB4" s="276"/>
      <c r="DC4" s="276"/>
      <c r="DD4" s="276"/>
      <c r="DE4" s="277"/>
      <c r="DF4" s="270" t="s">
        <v>5</v>
      </c>
      <c r="DG4" s="271"/>
      <c r="DH4" s="271"/>
      <c r="DI4" s="271"/>
      <c r="DJ4" s="271"/>
      <c r="DK4" s="271"/>
      <c r="DL4" s="267" t="s">
        <v>241</v>
      </c>
      <c r="DM4" s="267"/>
      <c r="DN4" s="267"/>
      <c r="DO4" s="268" t="s">
        <v>6</v>
      </c>
      <c r="DP4" s="268"/>
      <c r="DQ4" s="268"/>
      <c r="DR4" s="269"/>
      <c r="DS4" s="270" t="s">
        <v>5</v>
      </c>
      <c r="DT4" s="271"/>
      <c r="DU4" s="271"/>
      <c r="DV4" s="271"/>
      <c r="DW4" s="271"/>
      <c r="DX4" s="271"/>
      <c r="DY4" s="267" t="s">
        <v>267</v>
      </c>
      <c r="DZ4" s="267"/>
      <c r="EA4" s="267"/>
      <c r="EB4" s="268" t="s">
        <v>6</v>
      </c>
      <c r="EC4" s="268"/>
      <c r="ED4" s="268"/>
      <c r="EE4" s="269"/>
      <c r="EF4" s="270" t="s">
        <v>5</v>
      </c>
      <c r="EG4" s="271"/>
      <c r="EH4" s="271"/>
      <c r="EI4" s="271"/>
      <c r="EJ4" s="271"/>
      <c r="EK4" s="271"/>
      <c r="EL4" s="267" t="s">
        <v>273</v>
      </c>
      <c r="EM4" s="267"/>
      <c r="EN4" s="267"/>
      <c r="EO4" s="268" t="s">
        <v>6</v>
      </c>
      <c r="EP4" s="268"/>
      <c r="EQ4" s="268"/>
      <c r="ER4" s="269"/>
      <c r="ES4" s="272" t="s">
        <v>9</v>
      </c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</row>
    <row r="5" spans="1:161" ht="15.75" customHeight="1">
      <c r="A5" s="197"/>
      <c r="B5" s="197"/>
      <c r="C5" s="197"/>
      <c r="D5" s="197"/>
      <c r="E5" s="197"/>
      <c r="F5" s="197"/>
      <c r="G5" s="197"/>
      <c r="H5" s="211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6"/>
      <c r="CN5" s="278"/>
      <c r="CO5" s="279"/>
      <c r="CP5" s="279"/>
      <c r="CQ5" s="279"/>
      <c r="CR5" s="279"/>
      <c r="CS5" s="279"/>
      <c r="CT5" s="279"/>
      <c r="CU5" s="280"/>
      <c r="CV5" s="278"/>
      <c r="CW5" s="279"/>
      <c r="CX5" s="279"/>
      <c r="CY5" s="279"/>
      <c r="CZ5" s="279"/>
      <c r="DA5" s="279"/>
      <c r="DB5" s="279"/>
      <c r="DC5" s="279"/>
      <c r="DD5" s="279"/>
      <c r="DE5" s="280"/>
      <c r="DF5" s="264" t="s">
        <v>275</v>
      </c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6"/>
      <c r="DS5" s="264" t="s">
        <v>181</v>
      </c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6"/>
      <c r="EF5" s="264" t="s">
        <v>182</v>
      </c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6"/>
      <c r="ES5" s="278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</row>
    <row r="6" spans="1:161" ht="12" thickBot="1">
      <c r="A6" s="200" t="s">
        <v>11</v>
      </c>
      <c r="B6" s="200"/>
      <c r="C6" s="200"/>
      <c r="D6" s="200"/>
      <c r="E6" s="200"/>
      <c r="F6" s="200"/>
      <c r="G6" s="200"/>
      <c r="H6" s="201"/>
      <c r="I6" s="200" t="s">
        <v>12</v>
      </c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1"/>
      <c r="CN6" s="202" t="s">
        <v>13</v>
      </c>
      <c r="CO6" s="203"/>
      <c r="CP6" s="203"/>
      <c r="CQ6" s="203"/>
      <c r="CR6" s="203"/>
      <c r="CS6" s="203"/>
      <c r="CT6" s="203"/>
      <c r="CU6" s="204"/>
      <c r="CV6" s="202" t="s">
        <v>14</v>
      </c>
      <c r="CW6" s="203"/>
      <c r="CX6" s="203"/>
      <c r="CY6" s="203"/>
      <c r="CZ6" s="203"/>
      <c r="DA6" s="203"/>
      <c r="DB6" s="203"/>
      <c r="DC6" s="203"/>
      <c r="DD6" s="203"/>
      <c r="DE6" s="204"/>
      <c r="DF6" s="202" t="s">
        <v>15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16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17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  <c r="ES6" s="202" t="s">
        <v>18</v>
      </c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</row>
    <row r="7" spans="1:161" ht="20.25" customHeight="1">
      <c r="A7" s="254">
        <v>1</v>
      </c>
      <c r="B7" s="254"/>
      <c r="C7" s="254"/>
      <c r="D7" s="254"/>
      <c r="E7" s="254"/>
      <c r="F7" s="254"/>
      <c r="G7" s="254"/>
      <c r="H7" s="255"/>
      <c r="I7" s="256" t="s">
        <v>264</v>
      </c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163" t="s">
        <v>184</v>
      </c>
      <c r="CO7" s="147"/>
      <c r="CP7" s="147"/>
      <c r="CQ7" s="147"/>
      <c r="CR7" s="147"/>
      <c r="CS7" s="147"/>
      <c r="CT7" s="147"/>
      <c r="CU7" s="148"/>
      <c r="CV7" s="258" t="s">
        <v>46</v>
      </c>
      <c r="CW7" s="259"/>
      <c r="CX7" s="259"/>
      <c r="CY7" s="259"/>
      <c r="CZ7" s="259"/>
      <c r="DA7" s="259"/>
      <c r="DB7" s="259"/>
      <c r="DC7" s="259"/>
      <c r="DD7" s="259"/>
      <c r="DE7" s="260"/>
      <c r="DF7" s="152">
        <f>DF11</f>
        <v>2682184.58</v>
      </c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4"/>
      <c r="DS7" s="152">
        <f>DS11</f>
        <v>2703315.37</v>
      </c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4"/>
      <c r="EF7" s="152">
        <f>EF11</f>
        <v>2741316.7</v>
      </c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4"/>
      <c r="ES7" s="261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3"/>
    </row>
    <row r="8" spans="1:161" ht="51" customHeight="1">
      <c r="A8" s="52" t="s">
        <v>185</v>
      </c>
      <c r="B8" s="52"/>
      <c r="C8" s="52"/>
      <c r="D8" s="52"/>
      <c r="E8" s="52"/>
      <c r="F8" s="52"/>
      <c r="G8" s="52"/>
      <c r="H8" s="53"/>
      <c r="I8" s="252" t="s">
        <v>257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51" t="s">
        <v>186</v>
      </c>
      <c r="CO8" s="52"/>
      <c r="CP8" s="52"/>
      <c r="CQ8" s="52"/>
      <c r="CR8" s="52"/>
      <c r="CS8" s="52"/>
      <c r="CT8" s="52"/>
      <c r="CU8" s="53"/>
      <c r="CV8" s="54" t="s">
        <v>46</v>
      </c>
      <c r="CW8" s="52"/>
      <c r="CX8" s="52"/>
      <c r="CY8" s="52"/>
      <c r="CZ8" s="52"/>
      <c r="DA8" s="52"/>
      <c r="DB8" s="52"/>
      <c r="DC8" s="52"/>
      <c r="DD8" s="52"/>
      <c r="DE8" s="53"/>
      <c r="DF8" s="42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4"/>
      <c r="DS8" s="42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4"/>
      <c r="EF8" s="42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4"/>
      <c r="ES8" s="42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8"/>
    </row>
    <row r="9" spans="1:161" ht="24" customHeight="1">
      <c r="A9" s="52" t="s">
        <v>187</v>
      </c>
      <c r="B9" s="52"/>
      <c r="C9" s="52"/>
      <c r="D9" s="52"/>
      <c r="E9" s="52"/>
      <c r="F9" s="52"/>
      <c r="G9" s="52"/>
      <c r="H9" s="53"/>
      <c r="I9" s="247" t="s">
        <v>189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51" t="s">
        <v>188</v>
      </c>
      <c r="CO9" s="52"/>
      <c r="CP9" s="52"/>
      <c r="CQ9" s="52"/>
      <c r="CR9" s="52"/>
      <c r="CS9" s="52"/>
      <c r="CT9" s="52"/>
      <c r="CU9" s="53"/>
      <c r="CV9" s="54" t="s">
        <v>46</v>
      </c>
      <c r="CW9" s="52"/>
      <c r="CX9" s="52"/>
      <c r="CY9" s="52"/>
      <c r="CZ9" s="52"/>
      <c r="DA9" s="52"/>
      <c r="DB9" s="52"/>
      <c r="DC9" s="52"/>
      <c r="DD9" s="52"/>
      <c r="DE9" s="53"/>
      <c r="DF9" s="42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4"/>
      <c r="DS9" s="42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4"/>
      <c r="EF9" s="42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4"/>
      <c r="ES9" s="42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8"/>
    </row>
    <row r="10" spans="1:161" ht="24" customHeight="1">
      <c r="A10" s="52" t="s">
        <v>190</v>
      </c>
      <c r="B10" s="52"/>
      <c r="C10" s="52"/>
      <c r="D10" s="52"/>
      <c r="E10" s="52"/>
      <c r="F10" s="52"/>
      <c r="G10" s="52"/>
      <c r="H10" s="53"/>
      <c r="I10" s="247" t="s">
        <v>194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16" t="s">
        <v>192</v>
      </c>
      <c r="CO10" s="72"/>
      <c r="CP10" s="72"/>
      <c r="CQ10" s="72"/>
      <c r="CR10" s="72"/>
      <c r="CS10" s="72"/>
      <c r="CT10" s="72"/>
      <c r="CU10" s="73"/>
      <c r="CV10" s="71" t="s">
        <v>46</v>
      </c>
      <c r="CW10" s="72"/>
      <c r="CX10" s="72"/>
      <c r="CY10" s="72"/>
      <c r="CZ10" s="72"/>
      <c r="DA10" s="72"/>
      <c r="DB10" s="72"/>
      <c r="DC10" s="72"/>
      <c r="DD10" s="72"/>
      <c r="DE10" s="73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240"/>
      <c r="DS10" s="63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240"/>
      <c r="EF10" s="63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240"/>
      <c r="ES10" s="63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5"/>
    </row>
    <row r="11" spans="1:161" ht="24" customHeight="1">
      <c r="A11" s="52" t="s">
        <v>191</v>
      </c>
      <c r="B11" s="52"/>
      <c r="C11" s="52"/>
      <c r="D11" s="52"/>
      <c r="E11" s="52"/>
      <c r="F11" s="52"/>
      <c r="G11" s="52"/>
      <c r="H11" s="53"/>
      <c r="I11" s="247" t="s">
        <v>195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248" t="s">
        <v>193</v>
      </c>
      <c r="CO11" s="249"/>
      <c r="CP11" s="249"/>
      <c r="CQ11" s="249"/>
      <c r="CR11" s="249"/>
      <c r="CS11" s="249"/>
      <c r="CT11" s="249"/>
      <c r="CU11" s="250"/>
      <c r="CV11" s="251" t="s">
        <v>46</v>
      </c>
      <c r="CW11" s="249"/>
      <c r="CX11" s="249"/>
      <c r="CY11" s="249"/>
      <c r="CZ11" s="249"/>
      <c r="DA11" s="249"/>
      <c r="DB11" s="249"/>
      <c r="DC11" s="249"/>
      <c r="DD11" s="249"/>
      <c r="DE11" s="250"/>
      <c r="DF11" s="241">
        <f>DF12+DF15+DF19+DF22</f>
        <v>2682184.58</v>
      </c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3"/>
      <c r="DS11" s="241">
        <f>DS12+DS15+DS19+DS22</f>
        <v>2703315.37</v>
      </c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3"/>
      <c r="EF11" s="241">
        <f>EF12+EF15+EF19+EF22</f>
        <v>2741316.7</v>
      </c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3"/>
      <c r="ES11" s="244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6"/>
    </row>
    <row r="12" spans="1:161" ht="34.5" customHeight="1">
      <c r="A12" s="52" t="s">
        <v>196</v>
      </c>
      <c r="B12" s="52"/>
      <c r="C12" s="52"/>
      <c r="D12" s="52"/>
      <c r="E12" s="52"/>
      <c r="F12" s="52"/>
      <c r="G12" s="52"/>
      <c r="H12" s="53"/>
      <c r="I12" s="235" t="s">
        <v>251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116" t="s">
        <v>197</v>
      </c>
      <c r="CO12" s="72"/>
      <c r="CP12" s="72"/>
      <c r="CQ12" s="72"/>
      <c r="CR12" s="72"/>
      <c r="CS12" s="72"/>
      <c r="CT12" s="72"/>
      <c r="CU12" s="73"/>
      <c r="CV12" s="71" t="s">
        <v>46</v>
      </c>
      <c r="CW12" s="72"/>
      <c r="CX12" s="72"/>
      <c r="CY12" s="72"/>
      <c r="CZ12" s="72"/>
      <c r="DA12" s="72"/>
      <c r="DB12" s="72"/>
      <c r="DC12" s="72"/>
      <c r="DD12" s="72"/>
      <c r="DE12" s="73"/>
      <c r="DF12" s="63">
        <f>DF13</f>
        <v>1924275.62</v>
      </c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240"/>
      <c r="DS12" s="63">
        <f>DS13</f>
        <v>1960815.37</v>
      </c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240"/>
      <c r="EF12" s="63">
        <f>EF13</f>
        <v>1998816.7000000002</v>
      </c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240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24" customHeight="1">
      <c r="A13" s="52" t="s">
        <v>198</v>
      </c>
      <c r="B13" s="52"/>
      <c r="C13" s="52"/>
      <c r="D13" s="52"/>
      <c r="E13" s="52"/>
      <c r="F13" s="52"/>
      <c r="G13" s="52"/>
      <c r="H13" s="53"/>
      <c r="I13" s="228" t="s">
        <v>199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51" t="s">
        <v>200</v>
      </c>
      <c r="CO13" s="52"/>
      <c r="CP13" s="52"/>
      <c r="CQ13" s="52"/>
      <c r="CR13" s="52"/>
      <c r="CS13" s="52"/>
      <c r="CT13" s="52"/>
      <c r="CU13" s="53"/>
      <c r="CV13" s="54" t="s">
        <v>46</v>
      </c>
      <c r="CW13" s="52"/>
      <c r="CX13" s="52"/>
      <c r="CY13" s="52"/>
      <c r="CZ13" s="52"/>
      <c r="DA13" s="52"/>
      <c r="DB13" s="52"/>
      <c r="DC13" s="52"/>
      <c r="DD13" s="52"/>
      <c r="DE13" s="53"/>
      <c r="DF13" s="42">
        <f>'стр.1_4'!DF84-'стр.1_4'!DF38-'стр.1_4'!DF42</f>
        <v>1924275.62</v>
      </c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4"/>
      <c r="DS13" s="42">
        <f>'стр.1_4'!DS84-'стр.1_4'!DS38-'стр.1_4'!DS42</f>
        <v>1960815.37</v>
      </c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4"/>
      <c r="EF13" s="42">
        <f>'стр.1_4'!EF84-'стр.1_4'!EF38-'стр.1_4'!EF42</f>
        <v>1998816.7000000002</v>
      </c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4"/>
      <c r="ES13" s="42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8"/>
    </row>
    <row r="14" spans="1:161" ht="12.75" customHeight="1">
      <c r="A14" s="52" t="s">
        <v>201</v>
      </c>
      <c r="B14" s="52"/>
      <c r="C14" s="52"/>
      <c r="D14" s="52"/>
      <c r="E14" s="52"/>
      <c r="F14" s="52"/>
      <c r="G14" s="52"/>
      <c r="H14" s="53"/>
      <c r="I14" s="228" t="s">
        <v>202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51" t="s">
        <v>203</v>
      </c>
      <c r="CO14" s="52"/>
      <c r="CP14" s="52"/>
      <c r="CQ14" s="52"/>
      <c r="CR14" s="52"/>
      <c r="CS14" s="52"/>
      <c r="CT14" s="52"/>
      <c r="CU14" s="53"/>
      <c r="CV14" s="54" t="s">
        <v>46</v>
      </c>
      <c r="CW14" s="52"/>
      <c r="CX14" s="52"/>
      <c r="CY14" s="52"/>
      <c r="CZ14" s="52"/>
      <c r="DA14" s="52"/>
      <c r="DB14" s="52"/>
      <c r="DC14" s="52"/>
      <c r="DD14" s="52"/>
      <c r="DE14" s="53"/>
      <c r="DF14" s="42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4"/>
      <c r="DS14" s="42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4"/>
      <c r="EF14" s="42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4"/>
      <c r="ES14" s="42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8"/>
    </row>
    <row r="15" spans="1:161" ht="24" customHeight="1">
      <c r="A15" s="52" t="s">
        <v>204</v>
      </c>
      <c r="B15" s="52"/>
      <c r="C15" s="52"/>
      <c r="D15" s="52"/>
      <c r="E15" s="52"/>
      <c r="F15" s="52"/>
      <c r="G15" s="52"/>
      <c r="H15" s="53"/>
      <c r="I15" s="235" t="s">
        <v>205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116" t="s">
        <v>206</v>
      </c>
      <c r="CO15" s="72"/>
      <c r="CP15" s="72"/>
      <c r="CQ15" s="72"/>
      <c r="CR15" s="72"/>
      <c r="CS15" s="72"/>
      <c r="CT15" s="72"/>
      <c r="CU15" s="73"/>
      <c r="CV15" s="71" t="s">
        <v>46</v>
      </c>
      <c r="CW15" s="72"/>
      <c r="CX15" s="72"/>
      <c r="CY15" s="72"/>
      <c r="CZ15" s="72"/>
      <c r="DA15" s="72"/>
      <c r="DB15" s="72"/>
      <c r="DC15" s="72"/>
      <c r="DD15" s="72"/>
      <c r="DE15" s="73"/>
      <c r="DF15" s="60">
        <f>SUM(DF16:DR17)</f>
        <v>15408.96</v>
      </c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2"/>
      <c r="DS15" s="60">
        <f>SUM(DS16:EE17)</f>
        <v>0</v>
      </c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2"/>
      <c r="EF15" s="60">
        <f>SUM(EF16:ER17)</f>
        <v>0</v>
      </c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2"/>
      <c r="ES15" s="63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5"/>
    </row>
    <row r="16" spans="1:161" ht="24" customHeight="1">
      <c r="A16" s="52" t="s">
        <v>207</v>
      </c>
      <c r="B16" s="52"/>
      <c r="C16" s="52"/>
      <c r="D16" s="52"/>
      <c r="E16" s="52"/>
      <c r="F16" s="52"/>
      <c r="G16" s="52"/>
      <c r="H16" s="53"/>
      <c r="I16" s="228" t="s">
        <v>250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51" t="s">
        <v>208</v>
      </c>
      <c r="CO16" s="52"/>
      <c r="CP16" s="52"/>
      <c r="CQ16" s="52"/>
      <c r="CR16" s="52"/>
      <c r="CS16" s="52"/>
      <c r="CT16" s="52"/>
      <c r="CU16" s="53"/>
      <c r="CV16" s="54" t="s">
        <v>46</v>
      </c>
      <c r="CW16" s="52"/>
      <c r="CX16" s="52"/>
      <c r="CY16" s="52"/>
      <c r="CZ16" s="52"/>
      <c r="DA16" s="52"/>
      <c r="DB16" s="52"/>
      <c r="DC16" s="52"/>
      <c r="DD16" s="52"/>
      <c r="DE16" s="53"/>
      <c r="DF16" s="42">
        <f>'стр.1_4'!DF42</f>
        <v>15408.96</v>
      </c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4"/>
      <c r="DS16" s="42">
        <f>'стр.1_4'!DS42</f>
        <v>0</v>
      </c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4"/>
      <c r="EF16" s="42">
        <f>'стр.1_4'!EF42</f>
        <v>0</v>
      </c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4"/>
      <c r="ES16" s="42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8"/>
    </row>
    <row r="17" spans="1:161" ht="12.75" customHeight="1">
      <c r="A17" s="52" t="s">
        <v>209</v>
      </c>
      <c r="B17" s="52"/>
      <c r="C17" s="52"/>
      <c r="D17" s="52"/>
      <c r="E17" s="52"/>
      <c r="F17" s="52"/>
      <c r="G17" s="52"/>
      <c r="H17" s="53"/>
      <c r="I17" s="228" t="s">
        <v>202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51" t="s">
        <v>210</v>
      </c>
      <c r="CO17" s="52"/>
      <c r="CP17" s="52"/>
      <c r="CQ17" s="52"/>
      <c r="CR17" s="52"/>
      <c r="CS17" s="52"/>
      <c r="CT17" s="52"/>
      <c r="CU17" s="53"/>
      <c r="CV17" s="54" t="s">
        <v>46</v>
      </c>
      <c r="CW17" s="52"/>
      <c r="CX17" s="52"/>
      <c r="CY17" s="52"/>
      <c r="CZ17" s="52"/>
      <c r="DA17" s="52"/>
      <c r="DB17" s="52"/>
      <c r="DC17" s="52"/>
      <c r="DD17" s="52"/>
      <c r="DE17" s="53"/>
      <c r="DF17" s="42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4"/>
      <c r="DS17" s="42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4"/>
      <c r="EF17" s="42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4"/>
      <c r="ES17" s="42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8"/>
    </row>
    <row r="18" spans="1:161" ht="12.75" customHeight="1">
      <c r="A18" s="52" t="s">
        <v>211</v>
      </c>
      <c r="B18" s="52"/>
      <c r="C18" s="52"/>
      <c r="D18" s="52"/>
      <c r="E18" s="52"/>
      <c r="F18" s="52"/>
      <c r="G18" s="52"/>
      <c r="H18" s="53"/>
      <c r="I18" s="235" t="s">
        <v>212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 t="s">
        <v>213</v>
      </c>
      <c r="CO18" s="52"/>
      <c r="CP18" s="52"/>
      <c r="CQ18" s="52"/>
      <c r="CR18" s="52"/>
      <c r="CS18" s="52"/>
      <c r="CT18" s="52"/>
      <c r="CU18" s="53"/>
      <c r="CV18" s="54" t="s">
        <v>46</v>
      </c>
      <c r="CW18" s="52"/>
      <c r="CX18" s="52"/>
      <c r="CY18" s="52"/>
      <c r="CZ18" s="52"/>
      <c r="DA18" s="52"/>
      <c r="DB18" s="52"/>
      <c r="DC18" s="52"/>
      <c r="DD18" s="52"/>
      <c r="DE18" s="53"/>
      <c r="DF18" s="42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4"/>
      <c r="DS18" s="42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4"/>
      <c r="EF18" s="42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4"/>
      <c r="ES18" s="42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8"/>
    </row>
    <row r="19" spans="1:161" ht="11.25">
      <c r="A19" s="52" t="s">
        <v>214</v>
      </c>
      <c r="B19" s="52"/>
      <c r="C19" s="52"/>
      <c r="D19" s="52"/>
      <c r="E19" s="52"/>
      <c r="F19" s="52"/>
      <c r="G19" s="52"/>
      <c r="H19" s="53"/>
      <c r="I19" s="235" t="s">
        <v>215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116" t="s">
        <v>216</v>
      </c>
      <c r="CO19" s="72"/>
      <c r="CP19" s="72"/>
      <c r="CQ19" s="72"/>
      <c r="CR19" s="72"/>
      <c r="CS19" s="72"/>
      <c r="CT19" s="72"/>
      <c r="CU19" s="73"/>
      <c r="CV19" s="71" t="s">
        <v>46</v>
      </c>
      <c r="CW19" s="72"/>
      <c r="CX19" s="72"/>
      <c r="CY19" s="72"/>
      <c r="CZ19" s="72"/>
      <c r="DA19" s="72"/>
      <c r="DB19" s="72"/>
      <c r="DC19" s="72"/>
      <c r="DD19" s="72"/>
      <c r="DE19" s="73"/>
      <c r="DF19" s="60">
        <f>SUM(DF20:DR21)</f>
        <v>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2"/>
      <c r="DS19" s="60">
        <f>SUM(DS20:EE21)</f>
        <v>0</v>
      </c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2"/>
      <c r="EF19" s="60">
        <f>SUM(EF20:ER21)</f>
        <v>0</v>
      </c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2"/>
      <c r="ES19" s="63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5"/>
    </row>
    <row r="20" spans="1:161" ht="24" customHeight="1">
      <c r="A20" s="52" t="s">
        <v>217</v>
      </c>
      <c r="B20" s="52"/>
      <c r="C20" s="52"/>
      <c r="D20" s="52"/>
      <c r="E20" s="52"/>
      <c r="F20" s="52"/>
      <c r="G20" s="52"/>
      <c r="H20" s="53"/>
      <c r="I20" s="228" t="s">
        <v>199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51" t="s">
        <v>218</v>
      </c>
      <c r="CO20" s="52"/>
      <c r="CP20" s="52"/>
      <c r="CQ20" s="52"/>
      <c r="CR20" s="52"/>
      <c r="CS20" s="52"/>
      <c r="CT20" s="52"/>
      <c r="CU20" s="53"/>
      <c r="CV20" s="54" t="s">
        <v>46</v>
      </c>
      <c r="CW20" s="52"/>
      <c r="CX20" s="52"/>
      <c r="CY20" s="52"/>
      <c r="CZ20" s="52"/>
      <c r="DA20" s="52"/>
      <c r="DB20" s="52"/>
      <c r="DC20" s="52"/>
      <c r="DD20" s="52"/>
      <c r="DE20" s="53"/>
      <c r="DF20" s="42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4"/>
      <c r="DS20" s="42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4"/>
      <c r="EF20" s="42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4"/>
      <c r="ES20" s="42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8"/>
    </row>
    <row r="21" spans="1:161" ht="12.75" customHeight="1">
      <c r="A21" s="52" t="s">
        <v>219</v>
      </c>
      <c r="B21" s="52"/>
      <c r="C21" s="52"/>
      <c r="D21" s="52"/>
      <c r="E21" s="52"/>
      <c r="F21" s="52"/>
      <c r="G21" s="52"/>
      <c r="H21" s="53"/>
      <c r="I21" s="228" t="s">
        <v>202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51" t="s">
        <v>220</v>
      </c>
      <c r="CO21" s="52"/>
      <c r="CP21" s="52"/>
      <c r="CQ21" s="52"/>
      <c r="CR21" s="52"/>
      <c r="CS21" s="52"/>
      <c r="CT21" s="52"/>
      <c r="CU21" s="53"/>
      <c r="CV21" s="54" t="s">
        <v>46</v>
      </c>
      <c r="CW21" s="52"/>
      <c r="CX21" s="52"/>
      <c r="CY21" s="52"/>
      <c r="CZ21" s="52"/>
      <c r="DA21" s="52"/>
      <c r="DB21" s="52"/>
      <c r="DC21" s="52"/>
      <c r="DD21" s="52"/>
      <c r="DE21" s="53"/>
      <c r="DF21" s="42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4"/>
      <c r="DS21" s="42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4"/>
      <c r="EF21" s="42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4"/>
      <c r="ES21" s="42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8"/>
    </row>
    <row r="22" spans="1:161" ht="12" thickBot="1">
      <c r="A22" s="52" t="s">
        <v>221</v>
      </c>
      <c r="B22" s="52"/>
      <c r="C22" s="52"/>
      <c r="D22" s="52"/>
      <c r="E22" s="52"/>
      <c r="F22" s="52"/>
      <c r="G22" s="52"/>
      <c r="H22" s="53"/>
      <c r="I22" s="235" t="s">
        <v>249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236" t="s">
        <v>222</v>
      </c>
      <c r="CO22" s="237"/>
      <c r="CP22" s="237"/>
      <c r="CQ22" s="237"/>
      <c r="CR22" s="237"/>
      <c r="CS22" s="237"/>
      <c r="CT22" s="237"/>
      <c r="CU22" s="238"/>
      <c r="CV22" s="239" t="s">
        <v>46</v>
      </c>
      <c r="CW22" s="237"/>
      <c r="CX22" s="237"/>
      <c r="CY22" s="237"/>
      <c r="CZ22" s="237"/>
      <c r="DA22" s="237"/>
      <c r="DB22" s="237"/>
      <c r="DC22" s="237"/>
      <c r="DD22" s="237"/>
      <c r="DE22" s="238"/>
      <c r="DF22" s="229">
        <f>SUM(DF23:DR24)</f>
        <v>742500</v>
      </c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1"/>
      <c r="DS22" s="229">
        <f>SUM(DS23:EE24)</f>
        <v>742500</v>
      </c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1"/>
      <c r="EF22" s="229">
        <f>SUM(EF23:ER24)</f>
        <v>742500</v>
      </c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1"/>
      <c r="ES22" s="232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4"/>
    </row>
    <row r="23" spans="1:161" ht="24" customHeight="1">
      <c r="A23" s="52" t="s">
        <v>223</v>
      </c>
      <c r="B23" s="52"/>
      <c r="C23" s="52"/>
      <c r="D23" s="52"/>
      <c r="E23" s="52"/>
      <c r="F23" s="52"/>
      <c r="G23" s="52"/>
      <c r="H23" s="53"/>
      <c r="I23" s="228" t="s">
        <v>199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100" t="s">
        <v>224</v>
      </c>
      <c r="CO23" s="101"/>
      <c r="CP23" s="101"/>
      <c r="CQ23" s="101"/>
      <c r="CR23" s="101"/>
      <c r="CS23" s="101"/>
      <c r="CT23" s="101"/>
      <c r="CU23" s="102"/>
      <c r="CV23" s="103" t="s">
        <v>46</v>
      </c>
      <c r="CW23" s="101"/>
      <c r="CX23" s="101"/>
      <c r="CY23" s="101"/>
      <c r="CZ23" s="101"/>
      <c r="DA23" s="101"/>
      <c r="DB23" s="101"/>
      <c r="DC23" s="101"/>
      <c r="DD23" s="101"/>
      <c r="DE23" s="102"/>
      <c r="DF23" s="97">
        <f>'стр.1_4'!DF38</f>
        <v>742500</v>
      </c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170"/>
      <c r="DS23" s="97">
        <f>'стр.1_4'!DS38</f>
        <v>742500</v>
      </c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170"/>
      <c r="EF23" s="97">
        <f>'стр.1_4'!EF38</f>
        <v>742500</v>
      </c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170"/>
      <c r="ES23" s="97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9"/>
    </row>
    <row r="24" spans="1:161" ht="11.25">
      <c r="A24" s="52" t="s">
        <v>225</v>
      </c>
      <c r="B24" s="52"/>
      <c r="C24" s="52"/>
      <c r="D24" s="52"/>
      <c r="E24" s="52"/>
      <c r="F24" s="52"/>
      <c r="G24" s="52"/>
      <c r="H24" s="53"/>
      <c r="I24" s="228" t="s">
        <v>226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51" t="s">
        <v>227</v>
      </c>
      <c r="CO24" s="52"/>
      <c r="CP24" s="52"/>
      <c r="CQ24" s="52"/>
      <c r="CR24" s="52"/>
      <c r="CS24" s="52"/>
      <c r="CT24" s="52"/>
      <c r="CU24" s="53"/>
      <c r="CV24" s="54" t="s">
        <v>46</v>
      </c>
      <c r="CW24" s="52"/>
      <c r="CX24" s="52"/>
      <c r="CY24" s="52"/>
      <c r="CZ24" s="52"/>
      <c r="DA24" s="52"/>
      <c r="DB24" s="52"/>
      <c r="DC24" s="52"/>
      <c r="DD24" s="52"/>
      <c r="DE24" s="53"/>
      <c r="DF24" s="42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4"/>
      <c r="DS24" s="42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4"/>
      <c r="EF24" s="42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4"/>
      <c r="ES24" s="42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8"/>
    </row>
    <row r="25" spans="1:161" ht="24" customHeight="1">
      <c r="A25" s="52" t="s">
        <v>12</v>
      </c>
      <c r="B25" s="52"/>
      <c r="C25" s="52"/>
      <c r="D25" s="52"/>
      <c r="E25" s="52"/>
      <c r="F25" s="52"/>
      <c r="G25" s="52"/>
      <c r="H25" s="53"/>
      <c r="I25" s="221" t="s">
        <v>228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51" t="s">
        <v>229</v>
      </c>
      <c r="CO25" s="52"/>
      <c r="CP25" s="52"/>
      <c r="CQ25" s="52"/>
      <c r="CR25" s="52"/>
      <c r="CS25" s="52"/>
      <c r="CT25" s="52"/>
      <c r="CU25" s="53"/>
      <c r="CV25" s="54" t="s">
        <v>46</v>
      </c>
      <c r="CW25" s="52"/>
      <c r="CX25" s="52"/>
      <c r="CY25" s="52"/>
      <c r="CZ25" s="52"/>
      <c r="DA25" s="52"/>
      <c r="DB25" s="52"/>
      <c r="DC25" s="52"/>
      <c r="DD25" s="52"/>
      <c r="DE25" s="53"/>
      <c r="DF25" s="42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4"/>
      <c r="DS25" s="42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4"/>
      <c r="EF25" s="42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4"/>
      <c r="ES25" s="42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8"/>
    </row>
    <row r="26" spans="1:161" ht="11.25">
      <c r="A26" s="111"/>
      <c r="B26" s="111"/>
      <c r="C26" s="111"/>
      <c r="D26" s="111"/>
      <c r="E26" s="111"/>
      <c r="F26" s="111"/>
      <c r="G26" s="111"/>
      <c r="H26" s="112"/>
      <c r="I26" s="222" t="s">
        <v>230</v>
      </c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4"/>
      <c r="CN26" s="110" t="s">
        <v>231</v>
      </c>
      <c r="CO26" s="111"/>
      <c r="CP26" s="111"/>
      <c r="CQ26" s="111"/>
      <c r="CR26" s="111"/>
      <c r="CS26" s="111"/>
      <c r="CT26" s="111"/>
      <c r="CU26" s="112"/>
      <c r="CV26" s="113"/>
      <c r="CW26" s="111"/>
      <c r="CX26" s="111"/>
      <c r="CY26" s="111"/>
      <c r="CZ26" s="111"/>
      <c r="DA26" s="111"/>
      <c r="DB26" s="111"/>
      <c r="DC26" s="111"/>
      <c r="DD26" s="111"/>
      <c r="DE26" s="112"/>
      <c r="DF26" s="107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36"/>
      <c r="DS26" s="107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36"/>
      <c r="EF26" s="107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36"/>
      <c r="ES26" s="107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9"/>
    </row>
    <row r="27" spans="1:161" ht="11.25">
      <c r="A27" s="91"/>
      <c r="B27" s="91"/>
      <c r="C27" s="91"/>
      <c r="D27" s="91"/>
      <c r="E27" s="91"/>
      <c r="F27" s="91"/>
      <c r="G27" s="91"/>
      <c r="H27" s="92"/>
      <c r="I27" s="225">
        <v>244</v>
      </c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7"/>
      <c r="CN27" s="90"/>
      <c r="CO27" s="91"/>
      <c r="CP27" s="91"/>
      <c r="CQ27" s="91"/>
      <c r="CR27" s="91"/>
      <c r="CS27" s="91"/>
      <c r="CT27" s="91"/>
      <c r="CU27" s="92"/>
      <c r="CV27" s="93"/>
      <c r="CW27" s="91"/>
      <c r="CX27" s="91"/>
      <c r="CY27" s="91"/>
      <c r="CZ27" s="91"/>
      <c r="DA27" s="91"/>
      <c r="DB27" s="91"/>
      <c r="DC27" s="91"/>
      <c r="DD27" s="91"/>
      <c r="DE27" s="92"/>
      <c r="DF27" s="84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137"/>
      <c r="DS27" s="84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137"/>
      <c r="EF27" s="84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137"/>
      <c r="ES27" s="84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6"/>
    </row>
    <row r="28" spans="1:161" ht="24" customHeight="1">
      <c r="A28" s="52" t="s">
        <v>13</v>
      </c>
      <c r="B28" s="52"/>
      <c r="C28" s="52"/>
      <c r="D28" s="52"/>
      <c r="E28" s="52"/>
      <c r="F28" s="52"/>
      <c r="G28" s="52"/>
      <c r="H28" s="53"/>
      <c r="I28" s="221" t="s">
        <v>232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51" t="s">
        <v>233</v>
      </c>
      <c r="CO28" s="52"/>
      <c r="CP28" s="52"/>
      <c r="CQ28" s="52"/>
      <c r="CR28" s="52"/>
      <c r="CS28" s="52"/>
      <c r="CT28" s="52"/>
      <c r="CU28" s="53"/>
      <c r="CV28" s="54" t="s">
        <v>46</v>
      </c>
      <c r="CW28" s="52"/>
      <c r="CX28" s="52"/>
      <c r="CY28" s="52"/>
      <c r="CZ28" s="52"/>
      <c r="DA28" s="52"/>
      <c r="DB28" s="52"/>
      <c r="DC28" s="52"/>
      <c r="DD28" s="52"/>
      <c r="DE28" s="53"/>
      <c r="DF28" s="42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4"/>
      <c r="DS28" s="42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4"/>
      <c r="EF28" s="42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4"/>
      <c r="ES28" s="42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8"/>
    </row>
    <row r="29" spans="1:161" ht="11.25">
      <c r="A29" s="111"/>
      <c r="B29" s="111"/>
      <c r="C29" s="111"/>
      <c r="D29" s="111"/>
      <c r="E29" s="111"/>
      <c r="F29" s="111"/>
      <c r="G29" s="111"/>
      <c r="H29" s="112"/>
      <c r="I29" s="222" t="s">
        <v>230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4"/>
      <c r="CN29" s="110" t="s">
        <v>234</v>
      </c>
      <c r="CO29" s="111"/>
      <c r="CP29" s="111"/>
      <c r="CQ29" s="111"/>
      <c r="CR29" s="111"/>
      <c r="CS29" s="111"/>
      <c r="CT29" s="111"/>
      <c r="CU29" s="112"/>
      <c r="CV29" s="113"/>
      <c r="CW29" s="111"/>
      <c r="CX29" s="111"/>
      <c r="CY29" s="111"/>
      <c r="CZ29" s="111"/>
      <c r="DA29" s="111"/>
      <c r="DB29" s="111"/>
      <c r="DC29" s="111"/>
      <c r="DD29" s="111"/>
      <c r="DE29" s="112"/>
      <c r="DF29" s="107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36"/>
      <c r="DS29" s="107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36"/>
      <c r="EF29" s="107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36"/>
      <c r="ES29" s="107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9"/>
    </row>
    <row r="30" spans="1:161" ht="12" thickBot="1">
      <c r="A30" s="91"/>
      <c r="B30" s="91"/>
      <c r="C30" s="91"/>
      <c r="D30" s="91"/>
      <c r="E30" s="91"/>
      <c r="F30" s="91"/>
      <c r="G30" s="91"/>
      <c r="H30" s="92"/>
      <c r="I30" s="220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156"/>
      <c r="CO30" s="157"/>
      <c r="CP30" s="157"/>
      <c r="CQ30" s="157"/>
      <c r="CR30" s="157"/>
      <c r="CS30" s="157"/>
      <c r="CT30" s="157"/>
      <c r="CU30" s="158"/>
      <c r="CV30" s="159"/>
      <c r="CW30" s="157"/>
      <c r="CX30" s="157"/>
      <c r="CY30" s="157"/>
      <c r="CZ30" s="157"/>
      <c r="DA30" s="157"/>
      <c r="DB30" s="157"/>
      <c r="DC30" s="157"/>
      <c r="DD30" s="157"/>
      <c r="DE30" s="158"/>
      <c r="DF30" s="149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64"/>
      <c r="DS30" s="149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64"/>
      <c r="EF30" s="149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64"/>
      <c r="ES30" s="149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1"/>
    </row>
    <row r="32" ht="11.25">
      <c r="I32" s="1" t="s">
        <v>235</v>
      </c>
    </row>
    <row r="33" spans="9:96" ht="11.25">
      <c r="I33" s="1" t="s">
        <v>236</v>
      </c>
      <c r="AQ33" s="85" t="s">
        <v>248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Y33" s="85" t="s">
        <v>279</v>
      </c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</row>
    <row r="34" spans="43:96" s="4" customFormat="1" ht="8.25">
      <c r="AQ34" s="185" t="s">
        <v>237</v>
      </c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K34" s="185" t="s">
        <v>20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Y34" s="185" t="s">
        <v>21</v>
      </c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238</v>
      </c>
      <c r="AM36" s="85" t="s">
        <v>245</v>
      </c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G36" s="85" t="s">
        <v>246</v>
      </c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CA36" s="91" t="s">
        <v>247</v>
      </c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</row>
    <row r="37" spans="39:96" s="4" customFormat="1" ht="8.25">
      <c r="AM37" s="185" t="s">
        <v>237</v>
      </c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G37" s="185" t="s">
        <v>239</v>
      </c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CA37" s="185" t="s">
        <v>240</v>
      </c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71" t="s">
        <v>22</v>
      </c>
      <c r="J39" s="171"/>
      <c r="K39" s="91" t="s">
        <v>280</v>
      </c>
      <c r="L39" s="91"/>
      <c r="M39" s="91"/>
      <c r="N39" s="172" t="s">
        <v>22</v>
      </c>
      <c r="O39" s="172"/>
      <c r="Q39" s="91" t="s">
        <v>281</v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171">
        <v>20</v>
      </c>
      <c r="AG39" s="171"/>
      <c r="AH39" s="171"/>
      <c r="AI39" s="175" t="s">
        <v>241</v>
      </c>
      <c r="AJ39" s="175"/>
      <c r="AK39" s="175"/>
      <c r="AL39" s="1" t="s">
        <v>6</v>
      </c>
    </row>
    <row r="41" ht="3" customHeight="1"/>
  </sheetData>
  <sheetProtection/>
  <mergeCells count="223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2022-01-10T06:03:16Z</cp:lastPrinted>
  <dcterms:created xsi:type="dcterms:W3CDTF">2011-01-11T10:25:48Z</dcterms:created>
  <dcterms:modified xsi:type="dcterms:W3CDTF">2022-01-26T11:03:00Z</dcterms:modified>
  <cp:category/>
  <cp:version/>
  <cp:contentType/>
  <cp:contentStatus/>
</cp:coreProperties>
</file>